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4820D3D4-937C-429B-A269-9EDF34D28569}" xr6:coauthVersionLast="36" xr6:coauthVersionMax="36" xr10:uidLastSave="{00000000-0000-0000-0000-000000000000}"/>
  <bookViews>
    <workbookView xWindow="0" yWindow="0" windowWidth="28800" windowHeight="10125" xr2:uid="{00000000-000D-0000-FFFF-FFFF00000000}"/>
  </bookViews>
  <sheets>
    <sheet name="Inhibition of Adhesion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84" i="1" l="1"/>
  <c r="Q85" i="1" s="1"/>
  <c r="P84" i="1"/>
  <c r="P85" i="1" s="1"/>
  <c r="O84" i="1"/>
  <c r="O85" i="1" s="1"/>
  <c r="L79" i="1"/>
  <c r="K79" i="1"/>
  <c r="J79" i="1"/>
  <c r="Q78" i="1"/>
  <c r="Q79" i="1" s="1"/>
  <c r="P78" i="1"/>
  <c r="P79" i="1" s="1"/>
  <c r="O78" i="1"/>
  <c r="O79" i="1" s="1"/>
  <c r="L78" i="1"/>
  <c r="K78" i="1"/>
  <c r="J78" i="1"/>
  <c r="L77" i="1"/>
  <c r="K77" i="1"/>
  <c r="J77" i="1"/>
  <c r="L76" i="1"/>
  <c r="K76" i="1"/>
  <c r="J76" i="1"/>
  <c r="L75" i="1"/>
  <c r="K75" i="1"/>
  <c r="J75" i="1"/>
  <c r="L74" i="1"/>
  <c r="K74" i="1"/>
  <c r="J74" i="1"/>
  <c r="L73" i="1"/>
  <c r="K73" i="1"/>
  <c r="J73" i="1"/>
  <c r="Q72" i="1"/>
  <c r="Q73" i="1" s="1"/>
  <c r="P72" i="1"/>
  <c r="P73" i="1" s="1"/>
  <c r="O72" i="1"/>
  <c r="O73" i="1" s="1"/>
  <c r="L72" i="1"/>
  <c r="K72" i="1"/>
  <c r="J72" i="1"/>
  <c r="W71" i="1"/>
  <c r="V71" i="1"/>
  <c r="U71" i="1"/>
  <c r="T71" i="1"/>
  <c r="L71" i="1"/>
  <c r="K71" i="1"/>
  <c r="J71" i="1"/>
  <c r="L70" i="1"/>
  <c r="K70" i="1"/>
  <c r="J70" i="1"/>
  <c r="L69" i="1"/>
  <c r="K69" i="1"/>
  <c r="J69" i="1"/>
  <c r="L68" i="1"/>
  <c r="K68" i="1"/>
  <c r="J68" i="1"/>
  <c r="Q63" i="1"/>
  <c r="Q64" i="1" s="1"/>
  <c r="P63" i="1"/>
  <c r="P64" i="1" s="1"/>
  <c r="O63" i="1"/>
  <c r="O64" i="1" s="1"/>
  <c r="P58" i="1"/>
  <c r="L58" i="1"/>
  <c r="K58" i="1"/>
  <c r="J58" i="1"/>
  <c r="I58" i="1"/>
  <c r="Q57" i="1"/>
  <c r="Q58" i="1" s="1"/>
  <c r="P57" i="1"/>
  <c r="O57" i="1"/>
  <c r="O58" i="1" s="1"/>
  <c r="L57" i="1"/>
  <c r="K57" i="1"/>
  <c r="J57" i="1"/>
  <c r="I57" i="1"/>
  <c r="L56" i="1"/>
  <c r="K56" i="1"/>
  <c r="J56" i="1"/>
  <c r="I56" i="1"/>
  <c r="L55" i="1"/>
  <c r="K55" i="1"/>
  <c r="J55" i="1"/>
  <c r="I55" i="1"/>
  <c r="L54" i="1"/>
  <c r="K54" i="1"/>
  <c r="J54" i="1"/>
  <c r="I54" i="1"/>
  <c r="L53" i="1"/>
  <c r="K53" i="1"/>
  <c r="J53" i="1"/>
  <c r="I53" i="1"/>
  <c r="Q52" i="1"/>
  <c r="L52" i="1"/>
  <c r="K52" i="1"/>
  <c r="J52" i="1"/>
  <c r="I52" i="1"/>
  <c r="Q51" i="1"/>
  <c r="P51" i="1"/>
  <c r="P52" i="1" s="1"/>
  <c r="O51" i="1"/>
  <c r="O52" i="1" s="1"/>
  <c r="L51" i="1"/>
  <c r="K51" i="1"/>
  <c r="J51" i="1"/>
  <c r="I51" i="1"/>
  <c r="W50" i="1"/>
  <c r="V50" i="1"/>
  <c r="U50" i="1"/>
  <c r="T50" i="1"/>
  <c r="L50" i="1"/>
  <c r="K50" i="1"/>
  <c r="J50" i="1"/>
  <c r="I50" i="1"/>
  <c r="L49" i="1"/>
  <c r="K49" i="1"/>
  <c r="J49" i="1"/>
  <c r="I49" i="1"/>
  <c r="L48" i="1"/>
  <c r="K48" i="1"/>
  <c r="J48" i="1"/>
  <c r="I48" i="1"/>
  <c r="L47" i="1"/>
  <c r="K47" i="1"/>
  <c r="J47" i="1"/>
  <c r="I47" i="1"/>
  <c r="P42" i="1"/>
  <c r="N42" i="1"/>
  <c r="Q41" i="1"/>
  <c r="Q42" i="1" s="1"/>
  <c r="P41" i="1"/>
  <c r="O41" i="1"/>
  <c r="N41" i="1"/>
  <c r="L36" i="1"/>
  <c r="K36" i="1"/>
  <c r="J36" i="1"/>
  <c r="I36" i="1"/>
  <c r="Q35" i="1"/>
  <c r="P35" i="1"/>
  <c r="O35" i="1"/>
  <c r="N35" i="1"/>
  <c r="N36" i="1" s="1"/>
  <c r="L35" i="1"/>
  <c r="K35" i="1"/>
  <c r="J35" i="1"/>
  <c r="I35" i="1"/>
  <c r="L34" i="1"/>
  <c r="K34" i="1"/>
  <c r="J34" i="1"/>
  <c r="I34" i="1"/>
  <c r="L33" i="1"/>
  <c r="K33" i="1"/>
  <c r="J33" i="1"/>
  <c r="I33" i="1"/>
  <c r="L32" i="1"/>
  <c r="K32" i="1"/>
  <c r="J32" i="1"/>
  <c r="I32" i="1"/>
  <c r="L31" i="1"/>
  <c r="K31" i="1"/>
  <c r="J31" i="1"/>
  <c r="I31" i="1"/>
  <c r="L30" i="1"/>
  <c r="K30" i="1"/>
  <c r="J30" i="1"/>
  <c r="I30" i="1"/>
  <c r="Q29" i="1"/>
  <c r="P29" i="1"/>
  <c r="O29" i="1"/>
  <c r="N29" i="1"/>
  <c r="N30" i="1" s="1"/>
  <c r="L29" i="1"/>
  <c r="K29" i="1"/>
  <c r="J29" i="1"/>
  <c r="I29" i="1"/>
  <c r="W28" i="1"/>
  <c r="V28" i="1"/>
  <c r="U28" i="1"/>
  <c r="T28" i="1"/>
  <c r="L28" i="1"/>
  <c r="K28" i="1"/>
  <c r="J28" i="1"/>
  <c r="I28" i="1"/>
  <c r="L27" i="1"/>
  <c r="K27" i="1"/>
  <c r="J27" i="1"/>
  <c r="I27" i="1"/>
  <c r="L26" i="1"/>
  <c r="K26" i="1"/>
  <c r="J26" i="1"/>
  <c r="I26" i="1"/>
  <c r="L25" i="1"/>
  <c r="K25" i="1"/>
  <c r="J25" i="1"/>
  <c r="I25" i="1"/>
  <c r="Q19" i="1"/>
  <c r="Q20" i="1" s="1"/>
  <c r="P19" i="1"/>
  <c r="P20" i="1" s="1"/>
  <c r="O19" i="1"/>
  <c r="O20" i="1" s="1"/>
  <c r="N19" i="1"/>
  <c r="L14" i="1"/>
  <c r="K14" i="1"/>
  <c r="J14" i="1"/>
  <c r="I14" i="1"/>
  <c r="Q13" i="1"/>
  <c r="Q14" i="1" s="1"/>
  <c r="P13" i="1"/>
  <c r="O13" i="1"/>
  <c r="N13" i="1"/>
  <c r="P14" i="1" s="1"/>
  <c r="L13" i="1"/>
  <c r="K13" i="1"/>
  <c r="J13" i="1"/>
  <c r="I13" i="1"/>
  <c r="L12" i="1"/>
  <c r="K12" i="1"/>
  <c r="J12" i="1"/>
  <c r="I12" i="1"/>
  <c r="L11" i="1"/>
  <c r="K11" i="1"/>
  <c r="J11" i="1"/>
  <c r="I11" i="1"/>
  <c r="L10" i="1"/>
  <c r="K10" i="1"/>
  <c r="J10" i="1"/>
  <c r="I10" i="1"/>
  <c r="L9" i="1"/>
  <c r="K9" i="1"/>
  <c r="J9" i="1"/>
  <c r="I9" i="1"/>
  <c r="L8" i="1"/>
  <c r="K8" i="1"/>
  <c r="J8" i="1"/>
  <c r="I8" i="1"/>
  <c r="Q7" i="1"/>
  <c r="Q8" i="1" s="1"/>
  <c r="P7" i="1"/>
  <c r="O7" i="1"/>
  <c r="N7" i="1"/>
  <c r="O8" i="1" s="1"/>
  <c r="L7" i="1"/>
  <c r="K7" i="1"/>
  <c r="J7" i="1"/>
  <c r="I7" i="1"/>
  <c r="W6" i="1"/>
  <c r="V6" i="1"/>
  <c r="U6" i="1"/>
  <c r="T6" i="1"/>
  <c r="L6" i="1"/>
  <c r="K6" i="1"/>
  <c r="J6" i="1"/>
  <c r="I6" i="1"/>
  <c r="L5" i="1"/>
  <c r="K5" i="1"/>
  <c r="J5" i="1"/>
  <c r="I5" i="1"/>
  <c r="L4" i="1"/>
  <c r="K4" i="1"/>
  <c r="J4" i="1"/>
  <c r="I4" i="1"/>
  <c r="L3" i="1"/>
  <c r="K3" i="1"/>
  <c r="J3" i="1"/>
  <c r="I3" i="1"/>
  <c r="O14" i="1" l="1"/>
  <c r="P30" i="1"/>
  <c r="Q30" i="1"/>
  <c r="O36" i="1"/>
  <c r="O42" i="1"/>
  <c r="O30" i="1"/>
  <c r="P36" i="1"/>
  <c r="Q36" i="1"/>
  <c r="P8" i="1"/>
</calcChain>
</file>

<file path=xl/sharedStrings.xml><?xml version="1.0" encoding="utf-8"?>
<sst xmlns="http://schemas.openxmlformats.org/spreadsheetml/2006/main" count="160" uniqueCount="21">
  <si>
    <t>cfu/ml</t>
  </si>
  <si>
    <t>Log cfu/ml</t>
  </si>
  <si>
    <t>Average log cfu/ ml per Trial</t>
  </si>
  <si>
    <r>
      <t xml:space="preserve">% Relative inhibition adhesion of </t>
    </r>
    <r>
      <rPr>
        <b/>
        <i/>
        <sz val="12"/>
        <color theme="1"/>
        <rFont val="Times New Roman"/>
        <family val="1"/>
      </rPr>
      <t>L. monocytogenes</t>
    </r>
  </si>
  <si>
    <t>LM</t>
  </si>
  <si>
    <t>LbcWT</t>
  </si>
  <si>
    <t>LbcInlAB</t>
  </si>
  <si>
    <t>LbcLAP</t>
  </si>
  <si>
    <t>Trail 1</t>
  </si>
  <si>
    <t>Rep 1</t>
  </si>
  <si>
    <t>Rep 2</t>
  </si>
  <si>
    <t>Rep 3</t>
  </si>
  <si>
    <t>Rep 4</t>
  </si>
  <si>
    <t>Average</t>
  </si>
  <si>
    <t>Trial 2</t>
  </si>
  <si>
    <t>Trial 3</t>
  </si>
  <si>
    <t>1 Hr</t>
  </si>
  <si>
    <t>4 Hr</t>
  </si>
  <si>
    <t>16 Hr</t>
  </si>
  <si>
    <t>24 Hr</t>
  </si>
  <si>
    <t>Trial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</si>
</sst>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4" xfId="0" applyFont="1" applyBorder="1"/>
    <xf numFmtId="0" fontId="1" fillId="0" borderId="4" xfId="0" applyFont="1" applyBorder="1"/>
    <xf numFmtId="0" fontId="2" fillId="0" borderId="4" xfId="0" applyFont="1" applyBorder="1" applyAlignment="1">
      <alignment horizontal="center"/>
    </xf>
    <xf numFmtId="0" fontId="2" fillId="0" borderId="4" xfId="0" applyFont="1" applyBorder="1" applyAlignment="1"/>
    <xf numFmtId="0" fontId="1" fillId="0" borderId="4" xfId="0" applyFont="1" applyBorder="1" applyAlignment="1">
      <alignment horizontal="center" vertical="center"/>
    </xf>
    <xf numFmtId="11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11" fontId="1" fillId="0" borderId="4" xfId="0" applyNumberFormat="1" applyFont="1" applyBorder="1"/>
    <xf numFmtId="2" fontId="1" fillId="0" borderId="4" xfId="0" applyNumberFormat="1" applyFont="1" applyBorder="1"/>
    <xf numFmtId="1" fontId="2" fillId="0" borderId="4" xfId="0" applyNumberFormat="1" applyFont="1" applyBorder="1"/>
    <xf numFmtId="2" fontId="2" fillId="0" borderId="4" xfId="0" applyNumberFormat="1" applyFont="1" applyBorder="1"/>
    <xf numFmtId="0" fontId="1" fillId="2" borderId="4" xfId="0" applyFont="1" applyFill="1" applyBorder="1"/>
    <xf numFmtId="11" fontId="1" fillId="2" borderId="4" xfId="0" applyNumberFormat="1" applyFont="1" applyFill="1" applyBorder="1"/>
    <xf numFmtId="0" fontId="1" fillId="0" borderId="4" xfId="0" applyNumberFormat="1" applyFont="1" applyBorder="1" applyAlignment="1">
      <alignment horizontal="center"/>
    </xf>
    <xf numFmtId="0" fontId="1" fillId="0" borderId="4" xfId="0" applyNumberFormat="1" applyFont="1" applyBorder="1"/>
    <xf numFmtId="1" fontId="1" fillId="0" borderId="4" xfId="0" applyNumberFormat="1" applyFont="1" applyBorder="1"/>
    <xf numFmtId="0" fontId="1" fillId="0" borderId="4" xfId="0" applyFont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0" fontId="1" fillId="2" borderId="4" xfId="0" applyNumberFormat="1" applyFont="1" applyFill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85"/>
  <sheetViews>
    <sheetView tabSelected="1" topLeftCell="F70" workbookViewId="0">
      <selection activeCell="S71" sqref="S71"/>
    </sheetView>
  </sheetViews>
  <sheetFormatPr defaultColWidth="8.7109375" defaultRowHeight="15.75" x14ac:dyDescent="0.25"/>
  <cols>
    <col min="1" max="1" width="8.7109375" style="2"/>
    <col min="2" max="2" width="9.5703125" style="2" customWidth="1"/>
    <col min="3" max="3" width="11.140625" style="2" customWidth="1"/>
    <col min="4" max="4" width="10.140625" style="9" bestFit="1" customWidth="1"/>
    <col min="5" max="5" width="9.85546875" style="2" bestFit="1" customWidth="1"/>
    <col min="6" max="6" width="13.5703125" style="2" bestFit="1" customWidth="1"/>
    <col min="7" max="7" width="9.85546875" style="2" bestFit="1" customWidth="1"/>
    <col min="8" max="8" width="8.7109375" style="2"/>
    <col min="9" max="10" width="12.85546875" style="2" bestFit="1" customWidth="1"/>
    <col min="11" max="11" width="13.5703125" style="2" bestFit="1" customWidth="1"/>
    <col min="12" max="12" width="12.85546875" style="2" bestFit="1" customWidth="1"/>
    <col min="13" max="13" width="8.7109375" style="2"/>
    <col min="14" max="14" width="13.42578125" style="2" bestFit="1" customWidth="1"/>
    <col min="15" max="15" width="13" style="2" bestFit="1" customWidth="1"/>
    <col min="16" max="16" width="13.5703125" style="2" bestFit="1" customWidth="1"/>
    <col min="17" max="17" width="13" style="2" bestFit="1" customWidth="1"/>
    <col min="18" max="18" width="8.7109375" style="2"/>
    <col min="19" max="19" width="9" style="2" bestFit="1" customWidth="1"/>
    <col min="20" max="20" width="11.140625" style="2" bestFit="1" customWidth="1"/>
    <col min="21" max="22" width="11.85546875" style="2" bestFit="1" customWidth="1"/>
    <col min="23" max="23" width="13.5703125" style="2" bestFit="1" customWidth="1"/>
    <col min="24" max="24" width="11.85546875" style="2" bestFit="1" customWidth="1"/>
    <col min="25" max="16384" width="8.7109375" style="2"/>
  </cols>
  <sheetData>
    <row r="1" spans="1:24" x14ac:dyDescent="0.25">
      <c r="A1" s="28" t="s">
        <v>16</v>
      </c>
      <c r="B1" s="24" t="s">
        <v>0</v>
      </c>
      <c r="C1" s="25"/>
      <c r="D1" s="25"/>
      <c r="E1" s="25"/>
      <c r="F1" s="25"/>
      <c r="G1" s="26"/>
      <c r="H1" s="1"/>
      <c r="I1" s="21" t="s">
        <v>1</v>
      </c>
      <c r="J1" s="22"/>
      <c r="K1" s="22"/>
      <c r="L1" s="23"/>
      <c r="N1" s="21" t="s">
        <v>2</v>
      </c>
      <c r="O1" s="22"/>
      <c r="P1" s="22"/>
      <c r="Q1" s="23"/>
      <c r="R1" s="3"/>
      <c r="S1" s="21" t="s">
        <v>3</v>
      </c>
      <c r="T1" s="22"/>
      <c r="U1" s="22"/>
      <c r="V1" s="22"/>
      <c r="W1" s="23"/>
      <c r="X1" s="4"/>
    </row>
    <row r="2" spans="1:24" x14ac:dyDescent="0.25">
      <c r="A2" s="29"/>
      <c r="B2" s="5"/>
      <c r="C2" s="5"/>
      <c r="D2" s="6" t="s">
        <v>4</v>
      </c>
      <c r="E2" s="7" t="s">
        <v>5</v>
      </c>
      <c r="F2" s="7" t="s">
        <v>6</v>
      </c>
      <c r="G2" s="7" t="s">
        <v>7</v>
      </c>
      <c r="H2" s="7"/>
      <c r="I2" s="7" t="s">
        <v>4</v>
      </c>
      <c r="J2" s="7" t="s">
        <v>5</v>
      </c>
      <c r="K2" s="7" t="s">
        <v>6</v>
      </c>
      <c r="L2" s="7" t="s">
        <v>7</v>
      </c>
      <c r="N2" s="7" t="s">
        <v>4</v>
      </c>
      <c r="O2" s="7" t="s">
        <v>5</v>
      </c>
      <c r="P2" s="7" t="s">
        <v>6</v>
      </c>
      <c r="Q2" s="7" t="s">
        <v>7</v>
      </c>
      <c r="R2" s="7"/>
      <c r="T2" s="7" t="s">
        <v>4</v>
      </c>
      <c r="U2" s="7" t="s">
        <v>5</v>
      </c>
      <c r="V2" s="7" t="s">
        <v>6</v>
      </c>
      <c r="W2" s="7" t="s">
        <v>7</v>
      </c>
    </row>
    <row r="3" spans="1:24" x14ac:dyDescent="0.25">
      <c r="A3" s="29"/>
      <c r="B3" s="27" t="s">
        <v>8</v>
      </c>
      <c r="C3" s="8" t="s">
        <v>9</v>
      </c>
      <c r="D3" s="6">
        <v>7100000</v>
      </c>
      <c r="E3" s="9">
        <v>7300000</v>
      </c>
      <c r="F3" s="9">
        <v>870000</v>
      </c>
      <c r="G3" s="9">
        <v>210000</v>
      </c>
      <c r="I3" s="2">
        <f t="shared" ref="I3:L14" si="0">LOG(D3)</f>
        <v>6.8512583487190755</v>
      </c>
      <c r="J3" s="2">
        <f t="shared" si="0"/>
        <v>6.8633228601204559</v>
      </c>
      <c r="K3" s="2">
        <f t="shared" si="0"/>
        <v>5.9395192526186182</v>
      </c>
      <c r="L3" s="2">
        <f t="shared" si="0"/>
        <v>5.3222192947339195</v>
      </c>
      <c r="N3" s="10">
        <v>6.8512583487190755</v>
      </c>
      <c r="O3" s="10">
        <v>6.8633228601204559</v>
      </c>
      <c r="P3" s="10">
        <v>5.9395192526186182</v>
      </c>
      <c r="Q3" s="10">
        <v>5.3222192947339195</v>
      </c>
      <c r="S3" s="2" t="s">
        <v>20</v>
      </c>
      <c r="T3" s="2">
        <v>100</v>
      </c>
      <c r="U3" s="10">
        <v>98.744356995606779</v>
      </c>
      <c r="V3" s="10">
        <v>85.878882300364097</v>
      </c>
      <c r="W3" s="10">
        <v>81.351217596214681</v>
      </c>
      <c r="X3" s="10"/>
    </row>
    <row r="4" spans="1:24" x14ac:dyDescent="0.25">
      <c r="A4" s="29"/>
      <c r="B4" s="27"/>
      <c r="C4" s="8" t="s">
        <v>10</v>
      </c>
      <c r="D4" s="6">
        <v>8300000</v>
      </c>
      <c r="E4" s="9">
        <v>6700000</v>
      </c>
      <c r="F4" s="9">
        <v>910000</v>
      </c>
      <c r="G4" s="9">
        <v>170000</v>
      </c>
      <c r="I4" s="2">
        <f t="shared" si="0"/>
        <v>6.9190780923760737</v>
      </c>
      <c r="J4" s="2">
        <f t="shared" si="0"/>
        <v>6.826074802700826</v>
      </c>
      <c r="K4" s="2">
        <f t="shared" si="0"/>
        <v>5.9590413923210939</v>
      </c>
      <c r="L4" s="2">
        <f t="shared" si="0"/>
        <v>5.2304489213782741</v>
      </c>
      <c r="N4" s="10">
        <v>6.9190780923760737</v>
      </c>
      <c r="O4" s="10">
        <v>6.826074802700826</v>
      </c>
      <c r="P4" s="10">
        <v>5.9590413923210939</v>
      </c>
      <c r="Q4" s="10">
        <v>5.2304489213782741</v>
      </c>
      <c r="S4" s="2" t="s">
        <v>14</v>
      </c>
      <c r="T4" s="2">
        <v>100</v>
      </c>
      <c r="U4" s="10">
        <v>97.731491548692944</v>
      </c>
      <c r="V4" s="10">
        <v>85.607544803987025</v>
      </c>
      <c r="W4" s="10">
        <v>80.955859780270629</v>
      </c>
      <c r="X4" s="10"/>
    </row>
    <row r="5" spans="1:24" x14ac:dyDescent="0.25">
      <c r="A5" s="29"/>
      <c r="B5" s="27"/>
      <c r="C5" s="8" t="s">
        <v>11</v>
      </c>
      <c r="D5" s="6">
        <v>10700000</v>
      </c>
      <c r="E5" s="9">
        <v>7900000</v>
      </c>
      <c r="F5" s="9">
        <v>1070000</v>
      </c>
      <c r="G5" s="9">
        <v>220000</v>
      </c>
      <c r="I5" s="2">
        <f t="shared" si="0"/>
        <v>7.0293837776852097</v>
      </c>
      <c r="J5" s="2">
        <f t="shared" si="0"/>
        <v>6.8976270912904418</v>
      </c>
      <c r="K5" s="2">
        <f t="shared" si="0"/>
        <v>6.0293837776852097</v>
      </c>
      <c r="L5" s="2">
        <f t="shared" si="0"/>
        <v>5.3424226808222066</v>
      </c>
      <c r="N5" s="10">
        <v>7.0293837776852097</v>
      </c>
      <c r="O5" s="10">
        <v>6.8976270912904418</v>
      </c>
      <c r="P5" s="10">
        <v>6.0293837776852097</v>
      </c>
      <c r="Q5" s="10">
        <v>5.3424226808222066</v>
      </c>
      <c r="S5" s="2" t="s">
        <v>15</v>
      </c>
      <c r="T5" s="2">
        <v>100</v>
      </c>
      <c r="U5" s="10">
        <v>97.02617009739582</v>
      </c>
      <c r="V5" s="10">
        <v>85.42250635331763</v>
      </c>
      <c r="W5" s="10">
        <v>81.939600298169537</v>
      </c>
      <c r="X5" s="10"/>
    </row>
    <row r="6" spans="1:24" x14ac:dyDescent="0.25">
      <c r="A6" s="29"/>
      <c r="B6" s="27"/>
      <c r="C6" s="8" t="s">
        <v>12</v>
      </c>
      <c r="D6" s="6">
        <v>9300000</v>
      </c>
      <c r="E6" s="9">
        <v>6800000</v>
      </c>
      <c r="F6" s="9">
        <v>830000</v>
      </c>
      <c r="G6" s="9">
        <v>170000</v>
      </c>
      <c r="I6" s="2">
        <f t="shared" si="0"/>
        <v>6.9684829485539348</v>
      </c>
      <c r="J6" s="2">
        <f t="shared" si="0"/>
        <v>6.8325089127062366</v>
      </c>
      <c r="K6" s="2">
        <f t="shared" si="0"/>
        <v>5.9190780923760737</v>
      </c>
      <c r="L6" s="2">
        <f t="shared" si="0"/>
        <v>5.2304489213782741</v>
      </c>
      <c r="N6" s="10">
        <v>6.9684829485539348</v>
      </c>
      <c r="O6" s="10">
        <v>6.8325089127062366</v>
      </c>
      <c r="P6" s="10">
        <v>5.9190780923760737</v>
      </c>
      <c r="Q6" s="10">
        <v>5.2304489213782741</v>
      </c>
      <c r="S6" s="1" t="s">
        <v>13</v>
      </c>
      <c r="T6" s="11">
        <f>AVERAGE(T3:T5)</f>
        <v>100</v>
      </c>
      <c r="U6" s="11">
        <f t="shared" ref="U6:W6" si="1">AVERAGE(U3:U5)</f>
        <v>97.834006213898519</v>
      </c>
      <c r="V6" s="11">
        <f t="shared" si="1"/>
        <v>85.636311152556246</v>
      </c>
      <c r="W6" s="11">
        <f t="shared" si="1"/>
        <v>81.415559224884944</v>
      </c>
      <c r="X6" s="11"/>
    </row>
    <row r="7" spans="1:24" x14ac:dyDescent="0.25">
      <c r="A7" s="29"/>
      <c r="B7" s="27" t="s">
        <v>14</v>
      </c>
      <c r="C7" s="8" t="s">
        <v>9</v>
      </c>
      <c r="D7" s="6">
        <v>8100000</v>
      </c>
      <c r="E7" s="9">
        <v>7600000</v>
      </c>
      <c r="F7" s="9">
        <v>1120000</v>
      </c>
      <c r="G7" s="9">
        <v>160000</v>
      </c>
      <c r="I7" s="2">
        <f t="shared" si="0"/>
        <v>6.9084850188786495</v>
      </c>
      <c r="J7" s="2">
        <f t="shared" si="0"/>
        <v>6.8808135922807914</v>
      </c>
      <c r="K7" s="2">
        <f t="shared" si="0"/>
        <v>6.0492180226701819</v>
      </c>
      <c r="L7" s="2">
        <f t="shared" si="0"/>
        <v>5.204119982655925</v>
      </c>
      <c r="N7" s="12">
        <f>AVERAGE(N3:N6)</f>
        <v>6.942050791833573</v>
      </c>
      <c r="O7" s="12">
        <f t="shared" ref="O7:Q7" si="2">AVERAGE(O3:O6)</f>
        <v>6.8548834167044905</v>
      </c>
      <c r="P7" s="12">
        <f t="shared" si="2"/>
        <v>5.9617556287502484</v>
      </c>
      <c r="Q7" s="12">
        <f t="shared" si="2"/>
        <v>5.2813849545781686</v>
      </c>
      <c r="R7" s="1"/>
    </row>
    <row r="8" spans="1:24" x14ac:dyDescent="0.25">
      <c r="A8" s="29"/>
      <c r="B8" s="27"/>
      <c r="C8" s="8" t="s">
        <v>10</v>
      </c>
      <c r="D8" s="6">
        <v>9700000</v>
      </c>
      <c r="E8" s="9">
        <v>5900000</v>
      </c>
      <c r="F8" s="9">
        <v>930000</v>
      </c>
      <c r="G8" s="9">
        <v>420000</v>
      </c>
      <c r="I8" s="2">
        <f t="shared" si="0"/>
        <v>6.9867717342662452</v>
      </c>
      <c r="J8" s="2">
        <f t="shared" si="0"/>
        <v>6.7708520116421438</v>
      </c>
      <c r="K8" s="2">
        <f t="shared" si="0"/>
        <v>5.9684829485539348</v>
      </c>
      <c r="L8" s="2">
        <f t="shared" si="0"/>
        <v>5.6232492903979008</v>
      </c>
      <c r="N8" s="12">
        <v>100</v>
      </c>
      <c r="O8" s="12">
        <f>(O7/N7)*100</f>
        <v>98.744356995606779</v>
      </c>
      <c r="P8" s="12">
        <f>(P7/N7)*100</f>
        <v>85.878882300364097</v>
      </c>
      <c r="Q8" s="12">
        <f>(Q7/N7)*100</f>
        <v>76.078166422968792</v>
      </c>
      <c r="R8" s="1"/>
    </row>
    <row r="9" spans="1:24" x14ac:dyDescent="0.25">
      <c r="A9" s="29"/>
      <c r="B9" s="27"/>
      <c r="C9" s="8" t="s">
        <v>11</v>
      </c>
      <c r="D9" s="6">
        <v>12100000</v>
      </c>
      <c r="E9" s="9">
        <v>9300000</v>
      </c>
      <c r="F9" s="9">
        <v>890000</v>
      </c>
      <c r="G9" s="9">
        <v>330000</v>
      </c>
      <c r="I9" s="2">
        <f t="shared" si="0"/>
        <v>7.0827853703164498</v>
      </c>
      <c r="J9" s="2">
        <f t="shared" si="0"/>
        <v>6.9684829485539348</v>
      </c>
      <c r="K9" s="2">
        <f t="shared" si="0"/>
        <v>5.9493900066449124</v>
      </c>
      <c r="L9" s="2">
        <f t="shared" si="0"/>
        <v>5.5185139398778871</v>
      </c>
      <c r="N9" s="10">
        <v>6.9084850188786495</v>
      </c>
      <c r="O9" s="10">
        <v>6.8808135922807914</v>
      </c>
      <c r="P9" s="10">
        <v>6.0492180226701819</v>
      </c>
      <c r="Q9" s="10">
        <v>5.204119982655925</v>
      </c>
    </row>
    <row r="10" spans="1:24" x14ac:dyDescent="0.25">
      <c r="A10" s="29"/>
      <c r="B10" s="27"/>
      <c r="C10" s="8" t="s">
        <v>12</v>
      </c>
      <c r="D10" s="6">
        <v>10800000</v>
      </c>
      <c r="E10" s="9">
        <v>5700000</v>
      </c>
      <c r="F10" s="9">
        <v>1030000</v>
      </c>
      <c r="G10" s="9">
        <v>350000</v>
      </c>
      <c r="I10" s="2">
        <f t="shared" si="0"/>
        <v>7.0334237554869494</v>
      </c>
      <c r="J10" s="2">
        <f t="shared" si="0"/>
        <v>6.7558748556724915</v>
      </c>
      <c r="K10" s="2">
        <f t="shared" si="0"/>
        <v>6.012837224705172</v>
      </c>
      <c r="L10" s="2">
        <f t="shared" si="0"/>
        <v>5.5440680443502757</v>
      </c>
      <c r="N10" s="10">
        <v>6.9867717342662452</v>
      </c>
      <c r="O10" s="10">
        <v>6.7708520116421438</v>
      </c>
      <c r="P10" s="10">
        <v>5.9684829485539348</v>
      </c>
      <c r="Q10" s="10">
        <v>5.6232492903979008</v>
      </c>
    </row>
    <row r="11" spans="1:24" x14ac:dyDescent="0.25">
      <c r="A11" s="29"/>
      <c r="B11" s="27" t="s">
        <v>15</v>
      </c>
      <c r="C11" s="8" t="s">
        <v>9</v>
      </c>
      <c r="D11" s="6">
        <v>7600000</v>
      </c>
      <c r="E11" s="9">
        <v>4300000</v>
      </c>
      <c r="F11" s="9">
        <v>910000</v>
      </c>
      <c r="G11" s="9">
        <v>410000</v>
      </c>
      <c r="I11" s="2">
        <f t="shared" si="0"/>
        <v>6.8808135922807914</v>
      </c>
      <c r="J11" s="2">
        <f t="shared" si="0"/>
        <v>6.6334684555795862</v>
      </c>
      <c r="K11" s="2">
        <f t="shared" si="0"/>
        <v>5.9590413923210939</v>
      </c>
      <c r="L11" s="2">
        <f t="shared" si="0"/>
        <v>5.6127838567197355</v>
      </c>
      <c r="N11" s="10">
        <v>7.0827853703164498</v>
      </c>
      <c r="O11" s="10">
        <v>6.9684829485539348</v>
      </c>
      <c r="P11" s="10">
        <v>5.9493900066449124</v>
      </c>
      <c r="Q11" s="10">
        <v>5.5185139398778871</v>
      </c>
    </row>
    <row r="12" spans="1:24" x14ac:dyDescent="0.25">
      <c r="A12" s="29"/>
      <c r="B12" s="27"/>
      <c r="C12" s="8" t="s">
        <v>10</v>
      </c>
      <c r="D12" s="6">
        <v>8900000</v>
      </c>
      <c r="E12" s="9">
        <v>4300000</v>
      </c>
      <c r="F12" s="9">
        <v>880000</v>
      </c>
      <c r="G12" s="9">
        <v>430000</v>
      </c>
      <c r="I12" s="2">
        <f t="shared" si="0"/>
        <v>6.9493900066449124</v>
      </c>
      <c r="J12" s="2">
        <f t="shared" si="0"/>
        <v>6.6334684555795862</v>
      </c>
      <c r="K12" s="2">
        <f t="shared" si="0"/>
        <v>5.9444826721501682</v>
      </c>
      <c r="L12" s="2">
        <f t="shared" si="0"/>
        <v>5.6334684555795862</v>
      </c>
      <c r="N12" s="10">
        <v>7.0334237554869494</v>
      </c>
      <c r="O12" s="10">
        <v>6.7558748556724915</v>
      </c>
      <c r="P12" s="10">
        <v>6.012837224705172</v>
      </c>
      <c r="Q12" s="10">
        <v>5.5440680443502757</v>
      </c>
    </row>
    <row r="13" spans="1:24" x14ac:dyDescent="0.25">
      <c r="A13" s="29"/>
      <c r="B13" s="27"/>
      <c r="C13" s="8" t="s">
        <v>11</v>
      </c>
      <c r="D13" s="6">
        <v>9900000</v>
      </c>
      <c r="E13" s="9">
        <v>7900000</v>
      </c>
      <c r="F13" s="9">
        <v>770000</v>
      </c>
      <c r="G13" s="9">
        <v>370000</v>
      </c>
      <c r="I13" s="2">
        <f t="shared" si="0"/>
        <v>6.9956351945975497</v>
      </c>
      <c r="J13" s="2">
        <f t="shared" si="0"/>
        <v>6.8976270912904418</v>
      </c>
      <c r="K13" s="2">
        <f t="shared" si="0"/>
        <v>5.8864907251724823</v>
      </c>
      <c r="L13" s="2">
        <f t="shared" si="0"/>
        <v>5.568201724066995</v>
      </c>
      <c r="N13" s="12">
        <f>AVERAGE(N9:N12)</f>
        <v>7.0028664697370742</v>
      </c>
      <c r="O13" s="12">
        <f t="shared" ref="O13:Q13" si="3">AVERAGE(O9:O12)</f>
        <v>6.8440058520373404</v>
      </c>
      <c r="P13" s="12">
        <f t="shared" si="3"/>
        <v>5.9949820506435501</v>
      </c>
      <c r="Q13" s="12">
        <f t="shared" si="3"/>
        <v>5.4724878143204974</v>
      </c>
      <c r="R13" s="1"/>
    </row>
    <row r="14" spans="1:24" x14ac:dyDescent="0.25">
      <c r="A14" s="29"/>
      <c r="B14" s="27"/>
      <c r="C14" s="8" t="s">
        <v>12</v>
      </c>
      <c r="D14" s="6">
        <v>12700000</v>
      </c>
      <c r="E14" s="9">
        <v>8600000</v>
      </c>
      <c r="F14" s="9">
        <v>1170000</v>
      </c>
      <c r="G14" s="9">
        <v>280000</v>
      </c>
      <c r="I14" s="2">
        <f t="shared" si="0"/>
        <v>7.1038037209559572</v>
      </c>
      <c r="J14" s="2">
        <f t="shared" si="0"/>
        <v>6.9344984512435675</v>
      </c>
      <c r="K14" s="2">
        <f t="shared" si="0"/>
        <v>6.0681858617461613</v>
      </c>
      <c r="L14" s="2">
        <f t="shared" si="0"/>
        <v>5.4471580313422194</v>
      </c>
      <c r="N14" s="12">
        <v>100</v>
      </c>
      <c r="O14" s="12">
        <f>(O13/N13)*100</f>
        <v>97.731491548692944</v>
      </c>
      <c r="P14" s="12">
        <f>(P13/N13)*100</f>
        <v>85.607544803987025</v>
      </c>
      <c r="Q14" s="12">
        <f>(Q13/N13)*100</f>
        <v>78.14639673582073</v>
      </c>
      <c r="R14" s="1"/>
    </row>
    <row r="15" spans="1:24" x14ac:dyDescent="0.25">
      <c r="A15" s="29"/>
      <c r="N15" s="10">
        <v>6.8808135922807914</v>
      </c>
      <c r="O15" s="10">
        <v>6.6334684555795862</v>
      </c>
      <c r="P15" s="10">
        <v>5.9590413923210939</v>
      </c>
      <c r="Q15" s="10">
        <v>5.6127838567197355</v>
      </c>
    </row>
    <row r="16" spans="1:24" x14ac:dyDescent="0.25">
      <c r="A16" s="29"/>
      <c r="N16" s="10">
        <v>6.9493900066449124</v>
      </c>
      <c r="O16" s="10">
        <v>6.6334684555795862</v>
      </c>
      <c r="P16" s="10">
        <v>5.9444826721501682</v>
      </c>
      <c r="Q16" s="10">
        <v>5.6334684555795862</v>
      </c>
    </row>
    <row r="17" spans="1:23" x14ac:dyDescent="0.25">
      <c r="A17" s="29"/>
      <c r="N17" s="10">
        <v>6.9956351945975497</v>
      </c>
      <c r="O17" s="10">
        <v>6.8976270912904418</v>
      </c>
      <c r="P17" s="10">
        <v>5.8864907251724823</v>
      </c>
      <c r="Q17" s="10">
        <v>5.568201724066995</v>
      </c>
    </row>
    <row r="18" spans="1:23" x14ac:dyDescent="0.25">
      <c r="A18" s="29"/>
      <c r="N18" s="10">
        <v>7.1038037209559572</v>
      </c>
      <c r="O18" s="10">
        <v>6.9344984512435675</v>
      </c>
      <c r="P18" s="10">
        <v>6.0681858617461613</v>
      </c>
      <c r="Q18" s="10">
        <v>5.4471580313422194</v>
      </c>
    </row>
    <row r="19" spans="1:23" x14ac:dyDescent="0.25">
      <c r="A19" s="29"/>
      <c r="N19" s="12">
        <f>AVERAGE(N15:N18)</f>
        <v>6.9824106286198031</v>
      </c>
      <c r="O19" s="12">
        <f t="shared" ref="O19:Q19" si="4">AVERAGE(O15:O18)</f>
        <v>6.7747656134232956</v>
      </c>
      <c r="P19" s="12">
        <f t="shared" si="4"/>
        <v>5.9645501628474769</v>
      </c>
      <c r="Q19" s="12">
        <f t="shared" si="4"/>
        <v>5.5654030169271342</v>
      </c>
      <c r="R19" s="1"/>
    </row>
    <row r="20" spans="1:23" x14ac:dyDescent="0.25">
      <c r="A20" s="30"/>
      <c r="N20" s="12">
        <v>100</v>
      </c>
      <c r="O20" s="12">
        <f>(O19/N19)*100</f>
        <v>97.02617009739582</v>
      </c>
      <c r="P20" s="12">
        <f>(P19/N19)*100</f>
        <v>85.42250635331763</v>
      </c>
      <c r="Q20" s="12">
        <f>(Q19/N19)*100</f>
        <v>79.706040119087561</v>
      </c>
      <c r="R20" s="1"/>
    </row>
    <row r="21" spans="1:23" s="13" customFormat="1" x14ac:dyDescent="0.25">
      <c r="D21" s="14"/>
    </row>
    <row r="23" spans="1:23" x14ac:dyDescent="0.25">
      <c r="A23" s="31" t="s">
        <v>17</v>
      </c>
      <c r="B23" s="24" t="s">
        <v>0</v>
      </c>
      <c r="C23" s="25"/>
      <c r="D23" s="25"/>
      <c r="E23" s="25"/>
      <c r="F23" s="25"/>
      <c r="G23" s="26"/>
      <c r="I23" s="21" t="s">
        <v>1</v>
      </c>
      <c r="J23" s="22"/>
      <c r="K23" s="22"/>
      <c r="L23" s="23"/>
      <c r="N23" s="21" t="s">
        <v>2</v>
      </c>
      <c r="O23" s="22"/>
      <c r="P23" s="22"/>
      <c r="Q23" s="23"/>
      <c r="R23" s="7"/>
      <c r="S23" s="21" t="s">
        <v>3</v>
      </c>
      <c r="T23" s="22"/>
      <c r="U23" s="22"/>
      <c r="V23" s="22"/>
      <c r="W23" s="23"/>
    </row>
    <row r="24" spans="1:23" x14ac:dyDescent="0.25">
      <c r="A24" s="32"/>
      <c r="B24" s="5"/>
      <c r="C24" s="5"/>
      <c r="D24" s="7" t="s">
        <v>4</v>
      </c>
      <c r="E24" s="7" t="s">
        <v>5</v>
      </c>
      <c r="F24" s="7" t="s">
        <v>6</v>
      </c>
      <c r="G24" s="7" t="s">
        <v>7</v>
      </c>
      <c r="H24" s="7"/>
      <c r="I24" s="15" t="s">
        <v>4</v>
      </c>
      <c r="J24" s="15" t="s">
        <v>5</v>
      </c>
      <c r="K24" s="7" t="s">
        <v>6</v>
      </c>
      <c r="L24" s="15" t="s">
        <v>7</v>
      </c>
      <c r="M24" s="7"/>
      <c r="N24" s="7" t="s">
        <v>4</v>
      </c>
      <c r="O24" s="7" t="s">
        <v>5</v>
      </c>
      <c r="P24" s="7" t="s">
        <v>6</v>
      </c>
      <c r="Q24" s="7" t="s">
        <v>7</v>
      </c>
      <c r="R24" s="7"/>
      <c r="S24" s="7"/>
      <c r="T24" s="7" t="s">
        <v>4</v>
      </c>
      <c r="U24" s="7" t="s">
        <v>5</v>
      </c>
      <c r="V24" s="7" t="s">
        <v>6</v>
      </c>
      <c r="W24" s="7" t="s">
        <v>7</v>
      </c>
    </row>
    <row r="25" spans="1:23" x14ac:dyDescent="0.25">
      <c r="A25" s="32"/>
      <c r="B25" s="27" t="s">
        <v>8</v>
      </c>
      <c r="C25" s="8" t="s">
        <v>9</v>
      </c>
      <c r="D25" s="9">
        <v>7100000</v>
      </c>
      <c r="E25" s="9">
        <v>6300000</v>
      </c>
      <c r="F25" s="9">
        <v>98000</v>
      </c>
      <c r="G25" s="9">
        <v>47000</v>
      </c>
      <c r="I25" s="16">
        <f t="shared" ref="I25:L36" si="5">LOG(D25)</f>
        <v>6.8512583487190755</v>
      </c>
      <c r="J25" s="16">
        <f t="shared" si="5"/>
        <v>6.7993405494535821</v>
      </c>
      <c r="K25" s="2">
        <f t="shared" si="5"/>
        <v>4.9912260756924951</v>
      </c>
      <c r="L25" s="16">
        <f t="shared" si="5"/>
        <v>4.6720978579357171</v>
      </c>
      <c r="M25" s="9"/>
      <c r="N25" s="10">
        <v>6.8512583487190755</v>
      </c>
      <c r="O25" s="10">
        <v>6.7993405494535821</v>
      </c>
      <c r="P25" s="10">
        <v>4.9912260756924951</v>
      </c>
      <c r="Q25" s="10">
        <v>4.6720978579357171</v>
      </c>
      <c r="R25" s="10"/>
      <c r="S25" s="2" t="s">
        <v>20</v>
      </c>
      <c r="T25" s="10">
        <v>100</v>
      </c>
      <c r="U25" s="10">
        <v>95.890191197870948</v>
      </c>
      <c r="V25" s="10">
        <v>71.07138528229784</v>
      </c>
      <c r="W25" s="10">
        <v>66.695800433678215</v>
      </c>
    </row>
    <row r="26" spans="1:23" x14ac:dyDescent="0.25">
      <c r="A26" s="32"/>
      <c r="B26" s="27"/>
      <c r="C26" s="8" t="s">
        <v>10</v>
      </c>
      <c r="D26" s="9">
        <v>8300000</v>
      </c>
      <c r="E26" s="9">
        <v>8700000</v>
      </c>
      <c r="F26" s="9">
        <v>71000</v>
      </c>
      <c r="G26" s="9">
        <v>38000</v>
      </c>
      <c r="I26" s="16">
        <f t="shared" si="5"/>
        <v>6.9190780923760737</v>
      </c>
      <c r="J26" s="16">
        <f t="shared" si="5"/>
        <v>6.9395192526186182</v>
      </c>
      <c r="K26" s="2">
        <f t="shared" si="5"/>
        <v>4.8512583487190755</v>
      </c>
      <c r="L26" s="16">
        <f t="shared" si="5"/>
        <v>4.5797835966168101</v>
      </c>
      <c r="M26" s="9"/>
      <c r="N26" s="10">
        <v>6.9190780923760737</v>
      </c>
      <c r="O26" s="10">
        <v>6.9395192526186182</v>
      </c>
      <c r="P26" s="10">
        <v>4.8512583487190755</v>
      </c>
      <c r="Q26" s="10">
        <v>4.5797835966168101</v>
      </c>
      <c r="R26" s="10"/>
      <c r="S26" s="2" t="s">
        <v>14</v>
      </c>
      <c r="T26" s="10">
        <v>100</v>
      </c>
      <c r="U26" s="10">
        <v>95.243956840475292</v>
      </c>
      <c r="V26" s="10">
        <v>71.649523295815044</v>
      </c>
      <c r="W26" s="10">
        <v>67.053634748706713</v>
      </c>
    </row>
    <row r="27" spans="1:23" x14ac:dyDescent="0.25">
      <c r="A27" s="32"/>
      <c r="B27" s="27"/>
      <c r="C27" s="8" t="s">
        <v>11</v>
      </c>
      <c r="D27" s="9">
        <v>10700000</v>
      </c>
      <c r="E27" s="9">
        <v>5900000</v>
      </c>
      <c r="F27" s="9">
        <v>93000</v>
      </c>
      <c r="G27" s="9">
        <v>35000</v>
      </c>
      <c r="I27" s="16">
        <f t="shared" si="5"/>
        <v>7.0293837776852097</v>
      </c>
      <c r="J27" s="16">
        <f t="shared" si="5"/>
        <v>6.7708520116421438</v>
      </c>
      <c r="K27" s="2">
        <f t="shared" si="5"/>
        <v>4.9684829485539348</v>
      </c>
      <c r="L27" s="16">
        <f t="shared" si="5"/>
        <v>4.5440680443502757</v>
      </c>
      <c r="M27" s="9"/>
      <c r="N27" s="10">
        <v>7.0293837776852097</v>
      </c>
      <c r="O27" s="10">
        <v>6.7708520116421438</v>
      </c>
      <c r="P27" s="10">
        <v>4.9684829485539348</v>
      </c>
      <c r="Q27" s="10">
        <v>4.5440680443502757</v>
      </c>
      <c r="R27" s="10"/>
      <c r="S27" s="2" t="s">
        <v>15</v>
      </c>
      <c r="T27" s="10">
        <v>100</v>
      </c>
      <c r="U27" s="10">
        <v>99.003612875629059</v>
      </c>
      <c r="V27" s="10">
        <v>71.164263551168077</v>
      </c>
      <c r="W27" s="10">
        <v>66.60770623282481</v>
      </c>
    </row>
    <row r="28" spans="1:23" x14ac:dyDescent="0.25">
      <c r="A28" s="32"/>
      <c r="B28" s="27"/>
      <c r="C28" s="8" t="s">
        <v>12</v>
      </c>
      <c r="D28" s="9">
        <v>9300000</v>
      </c>
      <c r="E28" s="9">
        <v>1310000</v>
      </c>
      <c r="F28" s="9">
        <v>84000</v>
      </c>
      <c r="G28" s="9">
        <v>53000</v>
      </c>
      <c r="I28" s="16">
        <f t="shared" si="5"/>
        <v>6.9684829485539348</v>
      </c>
      <c r="J28" s="16">
        <f t="shared" si="5"/>
        <v>6.1172712956557644</v>
      </c>
      <c r="K28" s="2">
        <f t="shared" si="5"/>
        <v>4.924279286061882</v>
      </c>
      <c r="L28" s="16">
        <f t="shared" si="5"/>
        <v>4.7242758696007892</v>
      </c>
      <c r="M28" s="9"/>
      <c r="N28" s="10">
        <v>6.9684829485539348</v>
      </c>
      <c r="O28" s="10">
        <v>6.1172712956557644</v>
      </c>
      <c r="P28" s="10">
        <v>4.924279286061882</v>
      </c>
      <c r="Q28" s="10">
        <v>4.7242758696007892</v>
      </c>
      <c r="R28" s="10"/>
      <c r="S28" s="2" t="s">
        <v>13</v>
      </c>
      <c r="T28" s="17">
        <f>AVERAGE(T25:T27)</f>
        <v>100</v>
      </c>
      <c r="U28" s="17">
        <f t="shared" ref="U28:V28" si="6">AVERAGE(U25:U27)</f>
        <v>96.712586971325095</v>
      </c>
      <c r="V28" s="17">
        <f t="shared" si="6"/>
        <v>71.295057376426982</v>
      </c>
      <c r="W28" s="2">
        <f>AVERAGE(W25:W27)</f>
        <v>66.785713805069918</v>
      </c>
    </row>
    <row r="29" spans="1:23" x14ac:dyDescent="0.25">
      <c r="A29" s="32"/>
      <c r="B29" s="27" t="s">
        <v>14</v>
      </c>
      <c r="C29" s="8" t="s">
        <v>9</v>
      </c>
      <c r="D29" s="9">
        <v>8100000</v>
      </c>
      <c r="E29" s="9">
        <v>5600000</v>
      </c>
      <c r="F29" s="9">
        <v>121000</v>
      </c>
      <c r="G29" s="9">
        <v>48000</v>
      </c>
      <c r="I29" s="16">
        <f t="shared" si="5"/>
        <v>6.9084850188786495</v>
      </c>
      <c r="J29" s="16">
        <f t="shared" si="5"/>
        <v>6.7481880270062007</v>
      </c>
      <c r="K29" s="2">
        <f t="shared" si="5"/>
        <v>5.0827853703164498</v>
      </c>
      <c r="L29" s="16">
        <f t="shared" si="5"/>
        <v>4.6812412373755876</v>
      </c>
      <c r="N29" s="12">
        <f>AVERAGE(N25:N28)</f>
        <v>6.942050791833573</v>
      </c>
      <c r="O29" s="12">
        <f>AVERAGE(O25:O28)</f>
        <v>6.6567457773425271</v>
      </c>
      <c r="P29" s="12">
        <f t="shared" ref="P29:Q29" si="7">AVERAGE(P25:P28)</f>
        <v>4.9338116647568464</v>
      </c>
      <c r="Q29" s="12">
        <f t="shared" si="7"/>
        <v>4.630056342125898</v>
      </c>
      <c r="R29" s="12"/>
    </row>
    <row r="30" spans="1:23" x14ac:dyDescent="0.25">
      <c r="A30" s="32"/>
      <c r="B30" s="27"/>
      <c r="C30" s="8" t="s">
        <v>10</v>
      </c>
      <c r="D30" s="9">
        <v>9700000</v>
      </c>
      <c r="E30" s="9">
        <v>1110000</v>
      </c>
      <c r="F30" s="9">
        <v>103000</v>
      </c>
      <c r="G30" s="9">
        <v>59000</v>
      </c>
      <c r="I30" s="16">
        <f t="shared" si="5"/>
        <v>6.9867717342662452</v>
      </c>
      <c r="J30" s="16">
        <f t="shared" si="5"/>
        <v>6.0453229787866576</v>
      </c>
      <c r="K30" s="2">
        <f t="shared" si="5"/>
        <v>5.012837224705172</v>
      </c>
      <c r="L30" s="16">
        <f t="shared" si="5"/>
        <v>4.7708520116421438</v>
      </c>
      <c r="M30" s="17"/>
      <c r="N30" s="12">
        <f>(N29/N29)*100</f>
        <v>100</v>
      </c>
      <c r="O30" s="12">
        <f>(O29/N29)*100</f>
        <v>95.890191197870948</v>
      </c>
      <c r="P30" s="12">
        <f>(P29/N29)*100</f>
        <v>71.07138528229784</v>
      </c>
      <c r="Q30" s="12">
        <f>(Q29/N29)*100</f>
        <v>66.695800433678215</v>
      </c>
      <c r="R30" s="12"/>
    </row>
    <row r="31" spans="1:23" x14ac:dyDescent="0.25">
      <c r="A31" s="32"/>
      <c r="B31" s="27"/>
      <c r="C31" s="8" t="s">
        <v>11</v>
      </c>
      <c r="D31" s="9">
        <v>12100000</v>
      </c>
      <c r="E31" s="9">
        <v>7900000</v>
      </c>
      <c r="F31" s="9">
        <v>93000</v>
      </c>
      <c r="G31" s="9">
        <v>61000</v>
      </c>
      <c r="I31" s="16">
        <f t="shared" si="5"/>
        <v>7.0827853703164498</v>
      </c>
      <c r="J31" s="16">
        <f t="shared" si="5"/>
        <v>6.8976270912904418</v>
      </c>
      <c r="K31" s="2">
        <f t="shared" si="5"/>
        <v>4.9684829485539348</v>
      </c>
      <c r="L31" s="16">
        <f t="shared" si="5"/>
        <v>4.7853298350107671</v>
      </c>
      <c r="N31" s="10">
        <v>6.9084850188786495</v>
      </c>
      <c r="O31" s="10">
        <v>6.7481880270062007</v>
      </c>
      <c r="P31" s="10">
        <v>5.0827853703164498</v>
      </c>
      <c r="Q31" s="10">
        <v>4.6812412373755876</v>
      </c>
      <c r="R31" s="10"/>
    </row>
    <row r="32" spans="1:23" x14ac:dyDescent="0.25">
      <c r="A32" s="32"/>
      <c r="B32" s="27"/>
      <c r="C32" s="8" t="s">
        <v>12</v>
      </c>
      <c r="D32" s="9">
        <v>10300000</v>
      </c>
      <c r="E32" s="9">
        <v>9300000</v>
      </c>
      <c r="F32" s="9">
        <v>98000</v>
      </c>
      <c r="G32" s="9">
        <v>34000</v>
      </c>
      <c r="I32" s="16">
        <f t="shared" si="5"/>
        <v>7.012837224705172</v>
      </c>
      <c r="J32" s="16">
        <f t="shared" si="5"/>
        <v>6.9684829485539348</v>
      </c>
      <c r="K32" s="2">
        <f t="shared" si="5"/>
        <v>4.9912260756924951</v>
      </c>
      <c r="L32" s="16">
        <f t="shared" si="5"/>
        <v>4.5314789170422554</v>
      </c>
      <c r="N32" s="10">
        <v>6.9867717342662452</v>
      </c>
      <c r="O32" s="10">
        <v>6.0453229787866576</v>
      </c>
      <c r="P32" s="10">
        <v>5.012837224705172</v>
      </c>
      <c r="Q32" s="10">
        <v>4.7708520116421438</v>
      </c>
      <c r="R32" s="10"/>
    </row>
    <row r="33" spans="1:24" x14ac:dyDescent="0.25">
      <c r="A33" s="32"/>
      <c r="B33" s="27" t="s">
        <v>15</v>
      </c>
      <c r="C33" s="8" t="s">
        <v>9</v>
      </c>
      <c r="D33" s="9">
        <v>7600000</v>
      </c>
      <c r="E33" s="9">
        <v>7100000</v>
      </c>
      <c r="F33" s="9">
        <v>87000</v>
      </c>
      <c r="G33" s="9">
        <v>52000</v>
      </c>
      <c r="I33" s="16">
        <f t="shared" si="5"/>
        <v>6.8808135922807914</v>
      </c>
      <c r="J33" s="16">
        <f t="shared" si="5"/>
        <v>6.8512583487190755</v>
      </c>
      <c r="K33" s="2">
        <f t="shared" si="5"/>
        <v>4.9395192526186182</v>
      </c>
      <c r="L33" s="16">
        <f t="shared" si="5"/>
        <v>4.7160033436347994</v>
      </c>
      <c r="N33" s="10">
        <v>7.0827853703164498</v>
      </c>
      <c r="O33" s="10">
        <v>6.8976270912904418</v>
      </c>
      <c r="P33" s="10">
        <v>4.9684829485539348</v>
      </c>
      <c r="Q33" s="10">
        <v>4.7853298350107671</v>
      </c>
      <c r="R33" s="10"/>
    </row>
    <row r="34" spans="1:24" x14ac:dyDescent="0.25">
      <c r="A34" s="32"/>
      <c r="B34" s="27"/>
      <c r="C34" s="8" t="s">
        <v>10</v>
      </c>
      <c r="D34" s="9">
        <v>8900000</v>
      </c>
      <c r="E34" s="9">
        <v>8700000</v>
      </c>
      <c r="F34" s="9">
        <v>93000</v>
      </c>
      <c r="G34" s="9">
        <v>39000</v>
      </c>
      <c r="I34" s="16">
        <f t="shared" si="5"/>
        <v>6.9493900066449124</v>
      </c>
      <c r="J34" s="16">
        <f t="shared" si="5"/>
        <v>6.9395192526186182</v>
      </c>
      <c r="K34" s="2">
        <f t="shared" si="5"/>
        <v>4.9684829485539348</v>
      </c>
      <c r="L34" s="16">
        <f t="shared" si="5"/>
        <v>4.5910646070264995</v>
      </c>
      <c r="N34" s="10">
        <v>7.012837224705172</v>
      </c>
      <c r="O34" s="10">
        <v>6.9684829485539348</v>
      </c>
      <c r="P34" s="10">
        <v>4.9912260756924951</v>
      </c>
      <c r="Q34" s="10">
        <v>4.5314789170422554</v>
      </c>
      <c r="R34" s="10"/>
    </row>
    <row r="35" spans="1:24" x14ac:dyDescent="0.25">
      <c r="A35" s="32"/>
      <c r="B35" s="27"/>
      <c r="C35" s="8" t="s">
        <v>11</v>
      </c>
      <c r="D35" s="9">
        <v>9900000</v>
      </c>
      <c r="E35" s="9">
        <v>7800000</v>
      </c>
      <c r="F35" s="9">
        <v>86000</v>
      </c>
      <c r="G35" s="9">
        <v>46000</v>
      </c>
      <c r="I35" s="16">
        <f t="shared" si="5"/>
        <v>6.9956351945975497</v>
      </c>
      <c r="J35" s="16">
        <f t="shared" si="5"/>
        <v>6.8920946026904808</v>
      </c>
      <c r="K35" s="2">
        <f t="shared" si="5"/>
        <v>4.9344984512435675</v>
      </c>
      <c r="L35" s="16">
        <f t="shared" si="5"/>
        <v>4.6627578316815743</v>
      </c>
      <c r="N35" s="12">
        <f>AVERAGE(N31:N34)</f>
        <v>6.9977198370416298</v>
      </c>
      <c r="O35" s="12">
        <f>AVERAGE(O31:O34)</f>
        <v>6.6649052614093085</v>
      </c>
      <c r="P35" s="12">
        <f>AVERAGE(P31:P34)</f>
        <v>5.0138329048170132</v>
      </c>
      <c r="Q35" s="12">
        <f>AVERAGE(Q31:Q34)</f>
        <v>4.6922255002676891</v>
      </c>
      <c r="R35" s="12"/>
    </row>
    <row r="36" spans="1:24" x14ac:dyDescent="0.25">
      <c r="A36" s="32"/>
      <c r="B36" s="27"/>
      <c r="C36" s="8" t="s">
        <v>12</v>
      </c>
      <c r="D36" s="9">
        <v>12700000</v>
      </c>
      <c r="E36" s="9">
        <v>9300000</v>
      </c>
      <c r="F36" s="9">
        <v>108000</v>
      </c>
      <c r="G36" s="9">
        <v>43000</v>
      </c>
      <c r="I36" s="16">
        <f t="shared" si="5"/>
        <v>7.1038037209559572</v>
      </c>
      <c r="J36" s="16">
        <f t="shared" si="5"/>
        <v>6.9684829485539348</v>
      </c>
      <c r="K36" s="2">
        <f t="shared" si="5"/>
        <v>5.0334237554869494</v>
      </c>
      <c r="L36" s="16">
        <f t="shared" si="5"/>
        <v>4.6334684555795862</v>
      </c>
      <c r="N36" s="12">
        <f>(N35/N35)*100</f>
        <v>100</v>
      </c>
      <c r="O36" s="12">
        <f>(O35/N35)*100</f>
        <v>95.243956840475292</v>
      </c>
      <c r="P36" s="12">
        <f>(P35/N35)*100</f>
        <v>71.649523295815044</v>
      </c>
      <c r="Q36" s="12">
        <f>(Q35/N35)*100</f>
        <v>67.053634748706713</v>
      </c>
      <c r="R36" s="12"/>
    </row>
    <row r="37" spans="1:24" x14ac:dyDescent="0.25">
      <c r="A37" s="32"/>
      <c r="B37" s="18"/>
      <c r="C37" s="18"/>
      <c r="D37" s="2"/>
      <c r="I37" s="16"/>
      <c r="J37" s="16"/>
      <c r="L37" s="16"/>
      <c r="N37" s="10">
        <v>6.8808135922807914</v>
      </c>
      <c r="O37" s="10">
        <v>6.8512583487190755</v>
      </c>
      <c r="P37" s="10">
        <v>4.9395192526186182</v>
      </c>
      <c r="Q37" s="10">
        <v>4.7160033436347994</v>
      </c>
      <c r="R37" s="10"/>
    </row>
    <row r="38" spans="1:24" x14ac:dyDescent="0.25">
      <c r="A38" s="32"/>
      <c r="B38" s="18"/>
      <c r="C38" s="18"/>
      <c r="D38" s="2"/>
      <c r="I38" s="16"/>
      <c r="J38" s="16"/>
      <c r="L38" s="16"/>
      <c r="N38" s="10">
        <v>6.9493900066449124</v>
      </c>
      <c r="O38" s="10">
        <v>6.9395192526186182</v>
      </c>
      <c r="P38" s="10">
        <v>4.9684829485539348</v>
      </c>
      <c r="Q38" s="10">
        <v>4.5910646070264995</v>
      </c>
      <c r="R38" s="10"/>
    </row>
    <row r="39" spans="1:24" x14ac:dyDescent="0.25">
      <c r="A39" s="32"/>
      <c r="B39" s="18"/>
      <c r="C39" s="18"/>
      <c r="D39" s="2"/>
      <c r="I39" s="16"/>
      <c r="J39" s="16"/>
      <c r="L39" s="16"/>
      <c r="N39" s="10">
        <v>6.9956351945975497</v>
      </c>
      <c r="O39" s="10">
        <v>6.8920946026904808</v>
      </c>
      <c r="P39" s="10">
        <v>4.9344984512435675</v>
      </c>
      <c r="Q39" s="10">
        <v>4.6627578316815743</v>
      </c>
      <c r="R39" s="10"/>
    </row>
    <row r="40" spans="1:24" x14ac:dyDescent="0.25">
      <c r="A40" s="32"/>
      <c r="B40" s="18"/>
      <c r="C40" s="18"/>
      <c r="D40" s="2"/>
      <c r="I40" s="16"/>
      <c r="J40" s="16"/>
      <c r="L40" s="16"/>
      <c r="N40" s="10">
        <v>7.1038037209559572</v>
      </c>
      <c r="O40" s="10">
        <v>6.9684829485539348</v>
      </c>
      <c r="P40" s="10">
        <v>5.0334237554869494</v>
      </c>
      <c r="Q40" s="10">
        <v>4.6334684555795862</v>
      </c>
      <c r="R40" s="10"/>
    </row>
    <row r="41" spans="1:24" x14ac:dyDescent="0.25">
      <c r="A41" s="32"/>
      <c r="B41" s="18"/>
      <c r="C41" s="18"/>
      <c r="D41" s="2"/>
      <c r="I41" s="16"/>
      <c r="J41" s="16"/>
      <c r="L41" s="16"/>
      <c r="N41" s="12">
        <f>AVERAGE(N37:N40)</f>
        <v>6.9824106286198031</v>
      </c>
      <c r="O41" s="12">
        <f>AVERAGE(O37:O40)</f>
        <v>6.9128387881455273</v>
      </c>
      <c r="P41" s="12">
        <f>AVERAGE(P37:P40)</f>
        <v>4.9689811019757677</v>
      </c>
      <c r="Q41" s="12">
        <f t="shared" ref="Q41" si="8">AVERAGE(Q37:Q40)</f>
        <v>4.6508235594806147</v>
      </c>
      <c r="R41" s="12"/>
    </row>
    <row r="42" spans="1:24" x14ac:dyDescent="0.25">
      <c r="A42" s="33"/>
      <c r="B42" s="18"/>
      <c r="C42" s="18"/>
      <c r="D42" s="2"/>
      <c r="I42" s="16"/>
      <c r="J42" s="16"/>
      <c r="L42" s="16"/>
      <c r="N42" s="12">
        <f>(N41/N41)*100</f>
        <v>100</v>
      </c>
      <c r="O42" s="12">
        <f>(O41/N41)*100</f>
        <v>99.003612875629059</v>
      </c>
      <c r="P42" s="12">
        <f>(P41/N41)*100</f>
        <v>71.164263551168077</v>
      </c>
      <c r="Q42" s="12">
        <f>(Q41/N41)*100</f>
        <v>66.60770623282481</v>
      </c>
      <c r="R42" s="1"/>
    </row>
    <row r="43" spans="1:24" s="13" customFormat="1" x14ac:dyDescent="0.25">
      <c r="B43" s="19"/>
      <c r="C43" s="19"/>
      <c r="I43" s="20"/>
      <c r="J43" s="20"/>
      <c r="L43" s="20"/>
    </row>
    <row r="45" spans="1:24" x14ac:dyDescent="0.25">
      <c r="A45" s="28" t="s">
        <v>18</v>
      </c>
      <c r="B45" s="24" t="s">
        <v>0</v>
      </c>
      <c r="C45" s="25"/>
      <c r="D45" s="25"/>
      <c r="E45" s="25"/>
      <c r="F45" s="25"/>
      <c r="G45" s="26"/>
      <c r="H45" s="1"/>
      <c r="I45" s="21" t="s">
        <v>1</v>
      </c>
      <c r="J45" s="22"/>
      <c r="K45" s="22"/>
      <c r="L45" s="23"/>
      <c r="N45" s="21" t="s">
        <v>2</v>
      </c>
      <c r="O45" s="22"/>
      <c r="P45" s="22"/>
      <c r="Q45" s="23"/>
      <c r="S45" s="21" t="s">
        <v>3</v>
      </c>
      <c r="T45" s="22"/>
      <c r="U45" s="22"/>
      <c r="V45" s="22"/>
      <c r="W45" s="22"/>
      <c r="X45" s="23"/>
    </row>
    <row r="46" spans="1:24" x14ac:dyDescent="0.25">
      <c r="A46" s="29"/>
      <c r="B46" s="5"/>
      <c r="D46" s="6" t="s">
        <v>4</v>
      </c>
      <c r="E46" s="7" t="s">
        <v>5</v>
      </c>
      <c r="F46" s="7" t="s">
        <v>6</v>
      </c>
      <c r="G46" s="7" t="s">
        <v>7</v>
      </c>
      <c r="H46" s="7"/>
      <c r="I46" s="7" t="s">
        <v>4</v>
      </c>
      <c r="J46" s="7" t="s">
        <v>5</v>
      </c>
      <c r="K46" s="7" t="s">
        <v>6</v>
      </c>
      <c r="L46" s="7" t="s">
        <v>7</v>
      </c>
      <c r="N46" s="7" t="s">
        <v>4</v>
      </c>
      <c r="O46" s="7" t="s">
        <v>5</v>
      </c>
      <c r="P46" s="7" t="s">
        <v>6</v>
      </c>
      <c r="Q46" s="7" t="s">
        <v>7</v>
      </c>
      <c r="T46" s="2" t="s">
        <v>4</v>
      </c>
      <c r="U46" s="2" t="s">
        <v>5</v>
      </c>
      <c r="V46" s="2" t="s">
        <v>6</v>
      </c>
      <c r="W46" s="2" t="s">
        <v>7</v>
      </c>
    </row>
    <row r="47" spans="1:24" x14ac:dyDescent="0.25">
      <c r="A47" s="29"/>
      <c r="B47" s="27" t="s">
        <v>8</v>
      </c>
      <c r="C47" s="8" t="s">
        <v>9</v>
      </c>
      <c r="D47" s="6">
        <v>7100000</v>
      </c>
      <c r="E47" s="9">
        <v>680000</v>
      </c>
      <c r="F47" s="9">
        <v>6800</v>
      </c>
      <c r="G47" s="9">
        <v>6000</v>
      </c>
      <c r="I47" s="2">
        <f>LOG(D47)</f>
        <v>6.8512583487190755</v>
      </c>
      <c r="J47" s="2">
        <f>LOG(E47)</f>
        <v>5.8325089127062366</v>
      </c>
      <c r="K47" s="2">
        <f>LOG(F47)</f>
        <v>3.8325089127062362</v>
      </c>
      <c r="L47" s="2">
        <f>LOG(G47)</f>
        <v>3.7781512503836434</v>
      </c>
      <c r="N47" s="10">
        <v>6.8512583487190755</v>
      </c>
      <c r="O47" s="10">
        <v>5.8325089127062366</v>
      </c>
      <c r="P47" s="10">
        <v>3.8325089127062362</v>
      </c>
      <c r="Q47" s="10">
        <v>3.7781512503836434</v>
      </c>
      <c r="S47" s="2" t="s">
        <v>20</v>
      </c>
      <c r="T47" s="17">
        <v>100</v>
      </c>
      <c r="U47" s="10">
        <v>94.541786933565092</v>
      </c>
      <c r="V47" s="10">
        <v>57.014832065238942</v>
      </c>
      <c r="W47" s="10">
        <v>54.79285986266558</v>
      </c>
    </row>
    <row r="48" spans="1:24" x14ac:dyDescent="0.25">
      <c r="A48" s="29"/>
      <c r="B48" s="27"/>
      <c r="C48" s="8" t="s">
        <v>10</v>
      </c>
      <c r="D48" s="6">
        <v>8300000</v>
      </c>
      <c r="E48" s="9">
        <v>5700000</v>
      </c>
      <c r="F48" s="9">
        <v>9800</v>
      </c>
      <c r="G48" s="9">
        <v>7700</v>
      </c>
      <c r="I48" s="2">
        <f t="shared" ref="I48:L58" si="9">LOG(D48)</f>
        <v>6.9190780923760737</v>
      </c>
      <c r="J48" s="2">
        <f t="shared" si="9"/>
        <v>6.7558748556724915</v>
      </c>
      <c r="K48" s="2">
        <f t="shared" si="9"/>
        <v>3.9912260756924947</v>
      </c>
      <c r="L48" s="2">
        <f t="shared" si="9"/>
        <v>3.8864907251724818</v>
      </c>
      <c r="N48" s="10">
        <v>6.9190780923760737</v>
      </c>
      <c r="O48" s="10">
        <v>6.7558748556724915</v>
      </c>
      <c r="P48" s="10">
        <v>3.9912260756924947</v>
      </c>
      <c r="Q48" s="10">
        <v>3.8864907251724818</v>
      </c>
      <c r="S48" s="2" t="s">
        <v>14</v>
      </c>
      <c r="T48" s="17">
        <v>100</v>
      </c>
      <c r="U48" s="10">
        <v>96.092997939188024</v>
      </c>
      <c r="V48" s="10">
        <v>56.082886687826964</v>
      </c>
      <c r="W48" s="10">
        <v>53.03322932465111</v>
      </c>
    </row>
    <row r="49" spans="1:23" x14ac:dyDescent="0.25">
      <c r="A49" s="29"/>
      <c r="B49" s="27"/>
      <c r="C49" s="8" t="s">
        <v>11</v>
      </c>
      <c r="D49" s="6">
        <v>10700000</v>
      </c>
      <c r="E49" s="9">
        <v>6500000</v>
      </c>
      <c r="F49" s="9">
        <v>10400</v>
      </c>
      <c r="G49" s="9">
        <v>6700</v>
      </c>
      <c r="I49" s="2">
        <f t="shared" si="9"/>
        <v>7.0293837776852097</v>
      </c>
      <c r="J49" s="2">
        <f t="shared" si="9"/>
        <v>6.8129133566428557</v>
      </c>
      <c r="K49" s="2">
        <f t="shared" si="9"/>
        <v>4.0170333392987807</v>
      </c>
      <c r="L49" s="2">
        <f t="shared" si="9"/>
        <v>3.8260748027008264</v>
      </c>
      <c r="N49" s="10">
        <v>7.0293837776852097</v>
      </c>
      <c r="O49" s="10">
        <v>6.8129133566428557</v>
      </c>
      <c r="P49" s="10">
        <v>4.0170333392987807</v>
      </c>
      <c r="Q49" s="10">
        <v>3.8260748027008264</v>
      </c>
      <c r="S49" s="2" t="s">
        <v>15</v>
      </c>
      <c r="T49" s="17">
        <v>100</v>
      </c>
      <c r="U49" s="10">
        <v>95.83165429131985</v>
      </c>
      <c r="V49" s="10">
        <v>57.819146887086184</v>
      </c>
      <c r="W49" s="10">
        <v>54.956499008699744</v>
      </c>
    </row>
    <row r="50" spans="1:23" x14ac:dyDescent="0.25">
      <c r="A50" s="29"/>
      <c r="B50" s="27"/>
      <c r="C50" s="8" t="s">
        <v>12</v>
      </c>
      <c r="D50" s="6">
        <v>9300000</v>
      </c>
      <c r="E50" s="9">
        <v>7100000</v>
      </c>
      <c r="F50" s="9">
        <v>9800</v>
      </c>
      <c r="G50" s="9">
        <v>5300</v>
      </c>
      <c r="I50" s="2">
        <f t="shared" si="9"/>
        <v>6.9684829485539348</v>
      </c>
      <c r="J50" s="2">
        <f t="shared" si="9"/>
        <v>6.8512583487190755</v>
      </c>
      <c r="K50" s="2">
        <f t="shared" si="9"/>
        <v>3.9912260756924947</v>
      </c>
      <c r="L50" s="2">
        <f t="shared" si="9"/>
        <v>3.7242758696007892</v>
      </c>
      <c r="N50" s="10">
        <v>6.9684829485539348</v>
      </c>
      <c r="O50" s="10">
        <v>6.8512583487190755</v>
      </c>
      <c r="P50" s="10">
        <v>3.9912260756924947</v>
      </c>
      <c r="Q50" s="10">
        <v>3.7242758696007892</v>
      </c>
      <c r="S50" s="1" t="s">
        <v>13</v>
      </c>
      <c r="T50" s="11">
        <f>AVERAGE(T47:T49)</f>
        <v>100</v>
      </c>
      <c r="U50" s="11">
        <f t="shared" ref="U50:W50" si="10">AVERAGE(U47:U49)</f>
        <v>95.488813054690993</v>
      </c>
      <c r="V50" s="11">
        <f t="shared" si="10"/>
        <v>56.972288546717358</v>
      </c>
      <c r="W50" s="11">
        <f t="shared" si="10"/>
        <v>54.260862732005478</v>
      </c>
    </row>
    <row r="51" spans="1:23" x14ac:dyDescent="0.25">
      <c r="A51" s="29"/>
      <c r="B51" s="27" t="s">
        <v>14</v>
      </c>
      <c r="C51" s="8" t="s">
        <v>9</v>
      </c>
      <c r="D51" s="6">
        <v>8100000</v>
      </c>
      <c r="E51" s="9">
        <v>4800000</v>
      </c>
      <c r="F51" s="9">
        <v>7000</v>
      </c>
      <c r="G51" s="9">
        <v>5200</v>
      </c>
      <c r="I51" s="2">
        <f t="shared" si="9"/>
        <v>6.9084850188786495</v>
      </c>
      <c r="J51" s="2">
        <f t="shared" si="9"/>
        <v>6.6812412373755876</v>
      </c>
      <c r="K51" s="2">
        <f t="shared" si="9"/>
        <v>3.8450980400142569</v>
      </c>
      <c r="L51" s="2">
        <f t="shared" si="9"/>
        <v>3.716003343634799</v>
      </c>
      <c r="N51" s="12">
        <v>6.942050791833573</v>
      </c>
      <c r="O51" s="12">
        <f>AVERAGE(O47:O50)</f>
        <v>6.563138868435165</v>
      </c>
      <c r="P51" s="12">
        <f t="shared" ref="P51:Q51" si="11">AVERAGE(P47:P50)</f>
        <v>3.9579986008475014</v>
      </c>
      <c r="Q51" s="12">
        <f t="shared" si="11"/>
        <v>3.8037481619644353</v>
      </c>
    </row>
    <row r="52" spans="1:23" x14ac:dyDescent="0.25">
      <c r="A52" s="29"/>
      <c r="B52" s="27"/>
      <c r="C52" s="8" t="s">
        <v>10</v>
      </c>
      <c r="D52" s="6">
        <v>9700000</v>
      </c>
      <c r="E52" s="9">
        <v>5500000</v>
      </c>
      <c r="F52" s="9">
        <v>7300</v>
      </c>
      <c r="G52" s="9">
        <v>4700</v>
      </c>
      <c r="I52" s="2">
        <f t="shared" si="9"/>
        <v>6.9867717342662452</v>
      </c>
      <c r="J52" s="2">
        <f t="shared" si="9"/>
        <v>6.7403626894942441</v>
      </c>
      <c r="K52" s="2">
        <f t="shared" si="9"/>
        <v>3.8633228601204559</v>
      </c>
      <c r="L52" s="2">
        <f t="shared" si="9"/>
        <v>3.6720978579357175</v>
      </c>
      <c r="N52" s="12">
        <v>100</v>
      </c>
      <c r="O52" s="12">
        <f>(O51/N51)*100</f>
        <v>94.541786933565092</v>
      </c>
      <c r="P52" s="12">
        <f>(P51/N51)*100</f>
        <v>57.014832065238942</v>
      </c>
      <c r="Q52" s="12">
        <f>(Q51/N51)*100</f>
        <v>54.79285986266558</v>
      </c>
    </row>
    <row r="53" spans="1:23" x14ac:dyDescent="0.25">
      <c r="A53" s="29"/>
      <c r="B53" s="27"/>
      <c r="C53" s="8" t="s">
        <v>11</v>
      </c>
      <c r="D53" s="6">
        <v>12100000</v>
      </c>
      <c r="E53" s="9">
        <v>6500000</v>
      </c>
      <c r="F53" s="9">
        <v>9300</v>
      </c>
      <c r="G53" s="9">
        <v>5200</v>
      </c>
      <c r="I53" s="2">
        <f t="shared" si="9"/>
        <v>7.0827853703164498</v>
      </c>
      <c r="J53" s="2">
        <f t="shared" si="9"/>
        <v>6.8129133566428557</v>
      </c>
      <c r="K53" s="2">
        <f t="shared" si="9"/>
        <v>3.9684829485539352</v>
      </c>
      <c r="L53" s="2">
        <f t="shared" si="9"/>
        <v>3.716003343634799</v>
      </c>
      <c r="N53" s="10">
        <v>6.9084850188786495</v>
      </c>
      <c r="O53" s="10">
        <v>6.6812412373755876</v>
      </c>
      <c r="P53" s="10">
        <v>3.8450980400142569</v>
      </c>
      <c r="Q53" s="10">
        <v>3.716003343634799</v>
      </c>
    </row>
    <row r="54" spans="1:23" x14ac:dyDescent="0.25">
      <c r="A54" s="29"/>
      <c r="B54" s="27"/>
      <c r="C54" s="8" t="s">
        <v>12</v>
      </c>
      <c r="D54" s="6">
        <v>10300000</v>
      </c>
      <c r="E54" s="9">
        <v>4600000</v>
      </c>
      <c r="F54" s="9">
        <v>10500</v>
      </c>
      <c r="G54" s="9">
        <v>5500</v>
      </c>
      <c r="I54" s="2">
        <f t="shared" si="9"/>
        <v>7.012837224705172</v>
      </c>
      <c r="J54" s="2">
        <f t="shared" si="9"/>
        <v>6.6627578316815743</v>
      </c>
      <c r="K54" s="2">
        <f t="shared" si="9"/>
        <v>4.0211892990699383</v>
      </c>
      <c r="L54" s="2">
        <f t="shared" si="9"/>
        <v>3.7403626894942437</v>
      </c>
      <c r="N54" s="10">
        <v>6.9867717342662452</v>
      </c>
      <c r="O54" s="10">
        <v>6.7403626894942441</v>
      </c>
      <c r="P54" s="10">
        <v>3.8633228601204559</v>
      </c>
      <c r="Q54" s="10">
        <v>3.6720978579357175</v>
      </c>
    </row>
    <row r="55" spans="1:23" x14ac:dyDescent="0.25">
      <c r="A55" s="29"/>
      <c r="B55" s="27" t="s">
        <v>15</v>
      </c>
      <c r="C55" s="8" t="s">
        <v>9</v>
      </c>
      <c r="D55" s="6">
        <v>7600000</v>
      </c>
      <c r="E55" s="9">
        <v>5600000</v>
      </c>
      <c r="F55" s="9">
        <v>9100</v>
      </c>
      <c r="G55" s="9">
        <v>7100</v>
      </c>
      <c r="I55" s="2">
        <f t="shared" si="9"/>
        <v>6.8808135922807914</v>
      </c>
      <c r="J55" s="2">
        <f t="shared" si="9"/>
        <v>6.7481880270062007</v>
      </c>
      <c r="K55" s="2">
        <f t="shared" si="9"/>
        <v>3.9590413923210934</v>
      </c>
      <c r="L55" s="2">
        <f t="shared" si="9"/>
        <v>3.8512583487190755</v>
      </c>
      <c r="N55" s="10">
        <v>7.0827853703164498</v>
      </c>
      <c r="O55" s="10">
        <v>6.8129133566428557</v>
      </c>
      <c r="P55" s="10">
        <v>3.9684829485539352</v>
      </c>
      <c r="Q55" s="10">
        <v>3.716003343634799</v>
      </c>
    </row>
    <row r="56" spans="1:23" x14ac:dyDescent="0.25">
      <c r="A56" s="29"/>
      <c r="B56" s="27"/>
      <c r="C56" s="8" t="s">
        <v>10</v>
      </c>
      <c r="D56" s="6">
        <v>8900000</v>
      </c>
      <c r="E56" s="9">
        <v>3900000</v>
      </c>
      <c r="F56" s="9">
        <v>8900</v>
      </c>
      <c r="G56" s="9">
        <v>6100</v>
      </c>
      <c r="I56" s="2">
        <f t="shared" si="9"/>
        <v>6.9493900066449124</v>
      </c>
      <c r="J56" s="2">
        <f t="shared" si="9"/>
        <v>6.5910646070264995</v>
      </c>
      <c r="K56" s="2">
        <f t="shared" si="9"/>
        <v>3.9493900066449128</v>
      </c>
      <c r="L56" s="2">
        <f t="shared" si="9"/>
        <v>3.7853298350107671</v>
      </c>
      <c r="N56" s="10">
        <v>7.012837224705172</v>
      </c>
      <c r="O56" s="10">
        <v>6.6627578316815743</v>
      </c>
      <c r="P56" s="10">
        <v>4.0211892990699383</v>
      </c>
      <c r="Q56" s="10">
        <v>3.7403626894942437</v>
      </c>
    </row>
    <row r="57" spans="1:23" x14ac:dyDescent="0.25">
      <c r="A57" s="29"/>
      <c r="B57" s="27"/>
      <c r="C57" s="8" t="s">
        <v>11</v>
      </c>
      <c r="D57" s="6">
        <v>9900000</v>
      </c>
      <c r="E57" s="9">
        <v>4600000</v>
      </c>
      <c r="F57" s="9">
        <v>13800</v>
      </c>
      <c r="G57" s="9">
        <v>7700</v>
      </c>
      <c r="I57" s="2">
        <f t="shared" si="9"/>
        <v>6.9956351945975497</v>
      </c>
      <c r="J57" s="2">
        <f t="shared" si="9"/>
        <v>6.6627578316815743</v>
      </c>
      <c r="K57" s="2">
        <f t="shared" si="9"/>
        <v>4.1398790864012369</v>
      </c>
      <c r="L57" s="2">
        <f t="shared" si="9"/>
        <v>3.8864907251724818</v>
      </c>
      <c r="N57" s="12">
        <v>6.9977198370416298</v>
      </c>
      <c r="O57" s="12">
        <f>AVERAGE(O53:O56)</f>
        <v>6.7243187787985654</v>
      </c>
      <c r="P57" s="12">
        <f>AVERAGE(P53:P56)</f>
        <v>3.9245232869396465</v>
      </c>
      <c r="Q57" s="12">
        <f>AVERAGE(Q53:Q56)</f>
        <v>3.7111168086748898</v>
      </c>
    </row>
    <row r="58" spans="1:23" x14ac:dyDescent="0.25">
      <c r="A58" s="29"/>
      <c r="B58" s="27"/>
      <c r="C58" s="8" t="s">
        <v>12</v>
      </c>
      <c r="D58" s="6">
        <v>12700000</v>
      </c>
      <c r="E58" s="9">
        <v>5800000</v>
      </c>
      <c r="F58" s="9">
        <v>12600</v>
      </c>
      <c r="G58" s="9">
        <v>6700</v>
      </c>
      <c r="I58" s="2">
        <f t="shared" si="9"/>
        <v>7.1038037209559572</v>
      </c>
      <c r="J58" s="2">
        <f t="shared" si="9"/>
        <v>6.7634279935629369</v>
      </c>
      <c r="K58" s="2">
        <f t="shared" si="9"/>
        <v>4.1003705451175625</v>
      </c>
      <c r="L58" s="2">
        <f t="shared" si="9"/>
        <v>3.8260748027008264</v>
      </c>
      <c r="N58" s="12">
        <v>100</v>
      </c>
      <c r="O58" s="12">
        <f>(O57/N57)*100</f>
        <v>96.092997939188024</v>
      </c>
      <c r="P58" s="12">
        <f>(P57/N57)*100</f>
        <v>56.082886687826964</v>
      </c>
      <c r="Q58" s="12">
        <f>(Q57/N57)*100</f>
        <v>53.03322932465111</v>
      </c>
    </row>
    <row r="59" spans="1:23" x14ac:dyDescent="0.25">
      <c r="A59" s="29"/>
      <c r="N59" s="10">
        <v>6.8808135922807914</v>
      </c>
      <c r="O59" s="10">
        <v>6.7481880270062007</v>
      </c>
      <c r="P59" s="10">
        <v>3.9590413923210934</v>
      </c>
      <c r="Q59" s="10">
        <v>3.8512583487190755</v>
      </c>
    </row>
    <row r="60" spans="1:23" x14ac:dyDescent="0.25">
      <c r="A60" s="29"/>
      <c r="N60" s="10">
        <v>6.9493900066449124</v>
      </c>
      <c r="O60" s="10">
        <v>6.5910646070264995</v>
      </c>
      <c r="P60" s="10">
        <v>3.9493900066449128</v>
      </c>
      <c r="Q60" s="10">
        <v>3.7853298350107671</v>
      </c>
    </row>
    <row r="61" spans="1:23" x14ac:dyDescent="0.25">
      <c r="A61" s="29"/>
      <c r="N61" s="10">
        <v>6.9956351945975497</v>
      </c>
      <c r="O61" s="10">
        <v>6.6627578316815743</v>
      </c>
      <c r="P61" s="10">
        <v>4.1398790864012369</v>
      </c>
      <c r="Q61" s="10">
        <v>3.8864907251724818</v>
      </c>
    </row>
    <row r="62" spans="1:23" x14ac:dyDescent="0.25">
      <c r="A62" s="29"/>
      <c r="N62" s="10">
        <v>7.1038037209559572</v>
      </c>
      <c r="O62" s="10">
        <v>6.7634279935629369</v>
      </c>
      <c r="P62" s="10">
        <v>4.1003705451175625</v>
      </c>
      <c r="Q62" s="10">
        <v>3.8260748027008264</v>
      </c>
    </row>
    <row r="63" spans="1:23" x14ac:dyDescent="0.25">
      <c r="A63" s="29"/>
      <c r="N63" s="12">
        <v>6.9824106286198031</v>
      </c>
      <c r="O63" s="12">
        <f>AVERAGE(O59:O62)</f>
        <v>6.6913596148193033</v>
      </c>
      <c r="P63" s="12">
        <f t="shared" ref="P63:Q63" si="12">AVERAGE(P59:P62)</f>
        <v>4.0371702576212014</v>
      </c>
      <c r="Q63" s="12">
        <f t="shared" si="12"/>
        <v>3.8372884279007877</v>
      </c>
    </row>
    <row r="64" spans="1:23" x14ac:dyDescent="0.25">
      <c r="A64" s="30"/>
      <c r="N64" s="12">
        <v>100</v>
      </c>
      <c r="O64" s="12">
        <f>(O63/N63)*100</f>
        <v>95.83165429131985</v>
      </c>
      <c r="P64" s="12">
        <f>(P63/N63)*100</f>
        <v>57.819146887086184</v>
      </c>
      <c r="Q64" s="12">
        <f>(Q63/N63)*100</f>
        <v>54.956499008699744</v>
      </c>
    </row>
    <row r="65" spans="1:23" s="13" customFormat="1" x14ac:dyDescent="0.25">
      <c r="D65" s="14"/>
    </row>
    <row r="66" spans="1:23" x14ac:dyDescent="0.25">
      <c r="A66" s="28" t="s">
        <v>19</v>
      </c>
      <c r="B66" s="34" t="s">
        <v>0</v>
      </c>
      <c r="C66" s="34"/>
      <c r="D66" s="34"/>
      <c r="E66" s="34"/>
      <c r="F66" s="34"/>
      <c r="G66" s="34"/>
      <c r="H66" s="8"/>
      <c r="I66" s="1"/>
      <c r="J66" s="35" t="s">
        <v>1</v>
      </c>
      <c r="K66" s="35"/>
      <c r="L66" s="35"/>
      <c r="N66" s="21" t="s">
        <v>2</v>
      </c>
      <c r="O66" s="22"/>
      <c r="P66" s="22"/>
      <c r="Q66" s="23"/>
      <c r="S66" s="21" t="s">
        <v>3</v>
      </c>
      <c r="T66" s="22"/>
      <c r="U66" s="22"/>
      <c r="V66" s="22"/>
      <c r="W66" s="22"/>
    </row>
    <row r="67" spans="1:23" x14ac:dyDescent="0.25">
      <c r="A67" s="29"/>
      <c r="B67" s="5"/>
      <c r="C67" s="5"/>
      <c r="D67" s="6" t="s">
        <v>4</v>
      </c>
      <c r="E67" s="7" t="s">
        <v>5</v>
      </c>
      <c r="F67" s="7" t="s">
        <v>6</v>
      </c>
      <c r="G67" s="7" t="s">
        <v>7</v>
      </c>
      <c r="H67" s="7"/>
      <c r="I67" s="7" t="s">
        <v>4</v>
      </c>
      <c r="J67" s="7" t="s">
        <v>5</v>
      </c>
      <c r="K67" s="7" t="s">
        <v>6</v>
      </c>
      <c r="L67" s="7" t="s">
        <v>7</v>
      </c>
      <c r="N67" s="7" t="s">
        <v>4</v>
      </c>
      <c r="O67" s="7" t="s">
        <v>5</v>
      </c>
      <c r="P67" s="7" t="s">
        <v>6</v>
      </c>
      <c r="Q67" s="7" t="s">
        <v>7</v>
      </c>
      <c r="T67" s="2" t="s">
        <v>4</v>
      </c>
      <c r="U67" s="2" t="s">
        <v>5</v>
      </c>
      <c r="V67" s="2" t="s">
        <v>6</v>
      </c>
      <c r="W67" s="2" t="s">
        <v>7</v>
      </c>
    </row>
    <row r="68" spans="1:23" x14ac:dyDescent="0.25">
      <c r="A68" s="29"/>
      <c r="B68" s="27" t="s">
        <v>8</v>
      </c>
      <c r="C68" s="8" t="s">
        <v>9</v>
      </c>
      <c r="D68" s="6">
        <v>7100000</v>
      </c>
      <c r="E68" s="9">
        <v>1350000</v>
      </c>
      <c r="F68" s="9">
        <v>910</v>
      </c>
      <c r="G68" s="9">
        <v>380</v>
      </c>
      <c r="H68" s="9"/>
      <c r="I68" s="2">
        <v>6.8512583487190755</v>
      </c>
      <c r="J68" s="2">
        <f t="shared" ref="J68:L79" si="13">LOG(E68)</f>
        <v>6.1303337684950066</v>
      </c>
      <c r="K68" s="2">
        <f t="shared" si="13"/>
        <v>2.9590413923210934</v>
      </c>
      <c r="L68" s="2">
        <f t="shared" si="13"/>
        <v>2.5797835966168101</v>
      </c>
      <c r="N68" s="10">
        <v>6.8512583487190755</v>
      </c>
      <c r="O68" s="10">
        <v>6.1303337684950066</v>
      </c>
      <c r="P68" s="10">
        <v>2.9590413923210934</v>
      </c>
      <c r="Q68" s="10">
        <v>2.5797835966168101</v>
      </c>
      <c r="S68" s="2" t="s">
        <v>20</v>
      </c>
      <c r="T68" s="2">
        <v>100</v>
      </c>
      <c r="U68" s="10">
        <v>88.385655438057597</v>
      </c>
      <c r="V68" s="10">
        <v>42.784438530060683</v>
      </c>
      <c r="W68" s="10">
        <v>38.084761266586817</v>
      </c>
    </row>
    <row r="69" spans="1:23" x14ac:dyDescent="0.25">
      <c r="A69" s="29"/>
      <c r="B69" s="27"/>
      <c r="C69" s="8" t="s">
        <v>10</v>
      </c>
      <c r="D69" s="6">
        <v>8300000</v>
      </c>
      <c r="E69" s="9">
        <v>1650000</v>
      </c>
      <c r="F69" s="9">
        <v>1090</v>
      </c>
      <c r="G69" s="9">
        <v>340</v>
      </c>
      <c r="H69" s="9"/>
      <c r="I69" s="2">
        <v>6.9190780923760737</v>
      </c>
      <c r="J69" s="2">
        <f t="shared" si="13"/>
        <v>6.2174839442139067</v>
      </c>
      <c r="K69" s="2">
        <f t="shared" si="13"/>
        <v>3.0374264979406238</v>
      </c>
      <c r="L69" s="2">
        <f t="shared" si="13"/>
        <v>2.5314789170422549</v>
      </c>
      <c r="N69" s="10">
        <v>6.9190780923760737</v>
      </c>
      <c r="O69" s="10">
        <v>6.2174839442139067</v>
      </c>
      <c r="P69" s="10">
        <v>3.0374264979406238</v>
      </c>
      <c r="Q69" s="10">
        <v>2.5314789170422549</v>
      </c>
      <c r="S69" s="2" t="s">
        <v>14</v>
      </c>
      <c r="T69" s="2">
        <v>100</v>
      </c>
      <c r="U69" s="10">
        <v>86.048091621174478</v>
      </c>
      <c r="V69" s="10">
        <v>41.245959024665559</v>
      </c>
      <c r="W69" s="10">
        <v>37.535265615113751</v>
      </c>
    </row>
    <row r="70" spans="1:23" x14ac:dyDescent="0.25">
      <c r="A70" s="29"/>
      <c r="B70" s="27"/>
      <c r="C70" s="8" t="s">
        <v>11</v>
      </c>
      <c r="D70" s="6">
        <v>10700000</v>
      </c>
      <c r="E70" s="9">
        <v>1340000</v>
      </c>
      <c r="F70" s="9">
        <v>880</v>
      </c>
      <c r="G70" s="9">
        <v>560</v>
      </c>
      <c r="H70" s="9"/>
      <c r="I70" s="2">
        <v>7.0293837776852097</v>
      </c>
      <c r="J70" s="2">
        <f t="shared" si="13"/>
        <v>6.1271047983648073</v>
      </c>
      <c r="K70" s="2">
        <f t="shared" si="13"/>
        <v>2.9444826721501687</v>
      </c>
      <c r="L70" s="2">
        <f t="shared" si="13"/>
        <v>2.7481880270062002</v>
      </c>
      <c r="N70" s="10">
        <v>7.0293837776852097</v>
      </c>
      <c r="O70" s="10">
        <v>6.1271047983648073</v>
      </c>
      <c r="P70" s="10">
        <v>2.9444826721501687</v>
      </c>
      <c r="Q70" s="10">
        <v>2.7481880270062002</v>
      </c>
      <c r="S70" s="2" t="s">
        <v>15</v>
      </c>
      <c r="T70" s="2">
        <v>100</v>
      </c>
      <c r="U70" s="10">
        <v>86.686801838632846</v>
      </c>
      <c r="V70" s="10">
        <v>42.986663727639289</v>
      </c>
      <c r="W70" s="10">
        <v>39.832556780185044</v>
      </c>
    </row>
    <row r="71" spans="1:23" x14ac:dyDescent="0.25">
      <c r="A71" s="29"/>
      <c r="B71" s="27"/>
      <c r="C71" s="8" t="s">
        <v>12</v>
      </c>
      <c r="D71" s="6">
        <v>9300000</v>
      </c>
      <c r="E71" s="9">
        <v>1170000</v>
      </c>
      <c r="F71" s="9">
        <v>870</v>
      </c>
      <c r="G71" s="9">
        <v>520</v>
      </c>
      <c r="H71" s="9"/>
      <c r="I71" s="2">
        <v>6.9684829485539348</v>
      </c>
      <c r="J71" s="2">
        <f t="shared" si="13"/>
        <v>6.0681858617461613</v>
      </c>
      <c r="K71" s="2">
        <f t="shared" si="13"/>
        <v>2.9395192526186187</v>
      </c>
      <c r="L71" s="2">
        <f t="shared" si="13"/>
        <v>2.716003343634799</v>
      </c>
      <c r="N71" s="10">
        <v>6.9684829485539348</v>
      </c>
      <c r="O71" s="10">
        <v>6.0681858617461613</v>
      </c>
      <c r="P71" s="10">
        <v>2.9395192526186187</v>
      </c>
      <c r="Q71" s="10">
        <v>2.716003343634799</v>
      </c>
      <c r="S71" s="1" t="s">
        <v>13</v>
      </c>
      <c r="T71" s="11">
        <f>AVERAGE(T68:T70)</f>
        <v>100</v>
      </c>
      <c r="U71" s="11">
        <f t="shared" ref="U71:W71" si="14">AVERAGE(U68:U70)</f>
        <v>87.040182965954969</v>
      </c>
      <c r="V71" s="11">
        <f t="shared" si="14"/>
        <v>42.339020427455182</v>
      </c>
      <c r="W71" s="11">
        <f t="shared" si="14"/>
        <v>38.484194553961871</v>
      </c>
    </row>
    <row r="72" spans="1:23" x14ac:dyDescent="0.25">
      <c r="A72" s="29"/>
      <c r="B72" s="27" t="s">
        <v>14</v>
      </c>
      <c r="C72" s="8" t="s">
        <v>9</v>
      </c>
      <c r="D72" s="6">
        <v>8100000</v>
      </c>
      <c r="E72" s="9">
        <v>1160000</v>
      </c>
      <c r="F72" s="9">
        <v>720</v>
      </c>
      <c r="G72" s="9">
        <v>320</v>
      </c>
      <c r="H72" s="9"/>
      <c r="I72" s="2">
        <v>6.9084850188786495</v>
      </c>
      <c r="J72" s="2">
        <f t="shared" si="13"/>
        <v>6.0644579892269181</v>
      </c>
      <c r="K72" s="2">
        <f t="shared" si="13"/>
        <v>2.8573324964312685</v>
      </c>
      <c r="L72" s="2">
        <f t="shared" si="13"/>
        <v>2.5051499783199058</v>
      </c>
      <c r="N72" s="12">
        <v>6.942050791833573</v>
      </c>
      <c r="O72" s="12">
        <f>AVERAGE(O68:O71)</f>
        <v>6.1357770932049709</v>
      </c>
      <c r="P72" s="12">
        <f t="shared" ref="P72:Q72" si="15">AVERAGE(P68:P71)</f>
        <v>2.9701174537576263</v>
      </c>
      <c r="Q72" s="12">
        <f t="shared" si="15"/>
        <v>2.6438634710750164</v>
      </c>
    </row>
    <row r="73" spans="1:23" x14ac:dyDescent="0.25">
      <c r="A73" s="29"/>
      <c r="B73" s="27"/>
      <c r="C73" s="8" t="s">
        <v>10</v>
      </c>
      <c r="D73" s="6">
        <v>9700000</v>
      </c>
      <c r="E73" s="9">
        <v>1230000</v>
      </c>
      <c r="F73" s="9">
        <v>890</v>
      </c>
      <c r="G73" s="9">
        <v>340</v>
      </c>
      <c r="H73" s="9"/>
      <c r="I73" s="2">
        <v>6.9867717342662452</v>
      </c>
      <c r="J73" s="2">
        <f t="shared" si="13"/>
        <v>6.0899051114393981</v>
      </c>
      <c r="K73" s="2">
        <f t="shared" si="13"/>
        <v>2.9493900066449128</v>
      </c>
      <c r="L73" s="2">
        <f t="shared" si="13"/>
        <v>2.5314789170422549</v>
      </c>
      <c r="N73" s="12">
        <v>100</v>
      </c>
      <c r="O73" s="12">
        <f>(O72/N72)*100</f>
        <v>88.385655438057597</v>
      </c>
      <c r="P73" s="12">
        <f>(P72/N72)*100</f>
        <v>42.784438530060683</v>
      </c>
      <c r="Q73" s="12">
        <f>(Q72/N72)*100</f>
        <v>38.084761266586817</v>
      </c>
    </row>
    <row r="74" spans="1:23" x14ac:dyDescent="0.25">
      <c r="A74" s="29"/>
      <c r="B74" s="27"/>
      <c r="C74" s="8" t="s">
        <v>11</v>
      </c>
      <c r="D74" s="6">
        <v>12100000</v>
      </c>
      <c r="E74" s="9">
        <v>880000</v>
      </c>
      <c r="F74" s="9">
        <v>730</v>
      </c>
      <c r="G74" s="9">
        <v>590</v>
      </c>
      <c r="H74" s="9"/>
      <c r="I74" s="2">
        <v>7.0827853703164498</v>
      </c>
      <c r="J74" s="2">
        <f t="shared" si="13"/>
        <v>5.9444826721501682</v>
      </c>
      <c r="K74" s="2">
        <f t="shared" si="13"/>
        <v>2.8633228601204559</v>
      </c>
      <c r="L74" s="2">
        <f t="shared" si="13"/>
        <v>2.7708520116421442</v>
      </c>
      <c r="N74" s="10">
        <v>6.9084850188786495</v>
      </c>
      <c r="O74" s="10">
        <v>6.0644579892269181</v>
      </c>
      <c r="P74" s="10">
        <v>2.8573324964312685</v>
      </c>
      <c r="Q74" s="10">
        <v>2.5051499783199058</v>
      </c>
    </row>
    <row r="75" spans="1:23" x14ac:dyDescent="0.25">
      <c r="A75" s="29"/>
      <c r="B75" s="27"/>
      <c r="C75" s="8" t="s">
        <v>12</v>
      </c>
      <c r="D75" s="6">
        <v>10300000</v>
      </c>
      <c r="E75" s="9">
        <v>970000</v>
      </c>
      <c r="F75" s="9">
        <v>750</v>
      </c>
      <c r="G75" s="9">
        <v>500</v>
      </c>
      <c r="H75" s="9"/>
      <c r="I75" s="2">
        <v>7.012837224705172</v>
      </c>
      <c r="J75" s="2">
        <f t="shared" si="13"/>
        <v>5.9867717342662452</v>
      </c>
      <c r="K75" s="2">
        <f t="shared" si="13"/>
        <v>2.8750612633917001</v>
      </c>
      <c r="L75" s="2">
        <f t="shared" si="13"/>
        <v>2.6989700043360187</v>
      </c>
      <c r="N75" s="10">
        <v>6.9867717342662452</v>
      </c>
      <c r="O75" s="10">
        <v>6.0899051114393981</v>
      </c>
      <c r="P75" s="10">
        <v>2.9493900066449128</v>
      </c>
      <c r="Q75" s="10">
        <v>2.5314789170422549</v>
      </c>
    </row>
    <row r="76" spans="1:23" x14ac:dyDescent="0.25">
      <c r="A76" s="29"/>
      <c r="B76" s="27" t="s">
        <v>15</v>
      </c>
      <c r="C76" s="8" t="s">
        <v>9</v>
      </c>
      <c r="D76" s="6">
        <v>7600000</v>
      </c>
      <c r="E76" s="9">
        <v>950000</v>
      </c>
      <c r="F76" s="9">
        <v>950</v>
      </c>
      <c r="G76" s="9">
        <v>650</v>
      </c>
      <c r="H76" s="9"/>
      <c r="I76" s="2">
        <v>6.8808135922807914</v>
      </c>
      <c r="J76" s="2">
        <f t="shared" si="13"/>
        <v>5.9777236052888476</v>
      </c>
      <c r="K76" s="2">
        <f t="shared" si="13"/>
        <v>2.9777236052888476</v>
      </c>
      <c r="L76" s="2">
        <f t="shared" si="13"/>
        <v>2.8129133566428557</v>
      </c>
      <c r="N76" s="10">
        <v>7.0827853703164498</v>
      </c>
      <c r="O76" s="10">
        <v>5.9444826721501682</v>
      </c>
      <c r="P76" s="10">
        <v>2.8633228601204559</v>
      </c>
      <c r="Q76" s="10">
        <v>2.7708520116421442</v>
      </c>
    </row>
    <row r="77" spans="1:23" x14ac:dyDescent="0.25">
      <c r="A77" s="29"/>
      <c r="B77" s="27"/>
      <c r="C77" s="8" t="s">
        <v>10</v>
      </c>
      <c r="D77" s="6">
        <v>8900000</v>
      </c>
      <c r="E77" s="9">
        <v>1270000</v>
      </c>
      <c r="F77" s="9">
        <v>960</v>
      </c>
      <c r="G77" s="9">
        <v>500</v>
      </c>
      <c r="H77" s="9"/>
      <c r="I77" s="2">
        <v>6.9493900066449124</v>
      </c>
      <c r="J77" s="2">
        <f t="shared" si="13"/>
        <v>6.1038037209559572</v>
      </c>
      <c r="K77" s="2">
        <f t="shared" si="13"/>
        <v>2.9822712330395684</v>
      </c>
      <c r="L77" s="2">
        <f t="shared" si="13"/>
        <v>2.6989700043360187</v>
      </c>
      <c r="N77" s="10">
        <v>7.012837224705172</v>
      </c>
      <c r="O77" s="10">
        <v>5.9867717342662452</v>
      </c>
      <c r="P77" s="10">
        <v>2.8750612633917001</v>
      </c>
      <c r="Q77" s="10">
        <v>2.6989700043360187</v>
      </c>
    </row>
    <row r="78" spans="1:23" x14ac:dyDescent="0.25">
      <c r="A78" s="29"/>
      <c r="B78" s="27"/>
      <c r="C78" s="8" t="s">
        <v>11</v>
      </c>
      <c r="D78" s="6">
        <v>9900000</v>
      </c>
      <c r="E78" s="9">
        <v>1390000</v>
      </c>
      <c r="F78" s="9">
        <v>1020</v>
      </c>
      <c r="G78" s="9">
        <v>720</v>
      </c>
      <c r="H78" s="9"/>
      <c r="I78" s="2">
        <v>6.9956351945975497</v>
      </c>
      <c r="J78" s="2">
        <f t="shared" si="13"/>
        <v>6.143014800254095</v>
      </c>
      <c r="K78" s="2">
        <f t="shared" si="13"/>
        <v>3.0086001717619175</v>
      </c>
      <c r="L78" s="2">
        <f t="shared" si="13"/>
        <v>2.8573324964312685</v>
      </c>
      <c r="N78" s="12">
        <v>6.9977198370416298</v>
      </c>
      <c r="O78" s="12">
        <f>AVERAGE(O74:O77)</f>
        <v>6.0214043767706826</v>
      </c>
      <c r="P78" s="12">
        <f t="shared" ref="P78:Q78" si="16">AVERAGE(P74:P77)</f>
        <v>2.8862766566470843</v>
      </c>
      <c r="Q78" s="12">
        <f t="shared" si="16"/>
        <v>2.6266127278350808</v>
      </c>
    </row>
    <row r="79" spans="1:23" x14ac:dyDescent="0.25">
      <c r="A79" s="29"/>
      <c r="B79" s="27"/>
      <c r="C79" s="8" t="s">
        <v>12</v>
      </c>
      <c r="D79" s="6">
        <v>12700000</v>
      </c>
      <c r="E79" s="9">
        <v>970000</v>
      </c>
      <c r="F79" s="9">
        <v>1090</v>
      </c>
      <c r="G79" s="9">
        <v>570</v>
      </c>
      <c r="H79" s="9"/>
      <c r="I79" s="2">
        <v>7.1038037209559572</v>
      </c>
      <c r="J79" s="2">
        <f t="shared" si="13"/>
        <v>5.9867717342662452</v>
      </c>
      <c r="K79" s="2">
        <f t="shared" si="13"/>
        <v>3.0374264979406238</v>
      </c>
      <c r="L79" s="2">
        <f t="shared" si="13"/>
        <v>2.7558748556724915</v>
      </c>
      <c r="N79" s="12">
        <v>100</v>
      </c>
      <c r="O79" s="12">
        <f>(O78/N78)*100</f>
        <v>86.048091621174478</v>
      </c>
      <c r="P79" s="12">
        <f>(P78/N78)*100</f>
        <v>41.245959024665559</v>
      </c>
      <c r="Q79" s="12">
        <f>(Q78/N78)*100</f>
        <v>37.535265615113751</v>
      </c>
    </row>
    <row r="80" spans="1:23" x14ac:dyDescent="0.25">
      <c r="A80" s="29"/>
      <c r="N80" s="10">
        <v>6.8808135922807914</v>
      </c>
      <c r="O80" s="10">
        <v>5.9777236052888476</v>
      </c>
      <c r="P80" s="10">
        <v>2.9777236052888476</v>
      </c>
      <c r="Q80" s="10">
        <v>2.8129133566428557</v>
      </c>
    </row>
    <row r="81" spans="1:17" x14ac:dyDescent="0.25">
      <c r="A81" s="29"/>
      <c r="N81" s="10">
        <v>6.9493900066449124</v>
      </c>
      <c r="O81" s="10">
        <v>6.1038037209559572</v>
      </c>
      <c r="P81" s="10">
        <v>2.9822712330395684</v>
      </c>
      <c r="Q81" s="10">
        <v>2.6989700043360187</v>
      </c>
    </row>
    <row r="82" spans="1:17" x14ac:dyDescent="0.25">
      <c r="A82" s="29"/>
      <c r="N82" s="10">
        <v>6.9956351945975497</v>
      </c>
      <c r="O82" s="10">
        <v>6.143014800254095</v>
      </c>
      <c r="P82" s="10">
        <v>3.0086001717619175</v>
      </c>
      <c r="Q82" s="10">
        <v>2.8573324964312685</v>
      </c>
    </row>
    <row r="83" spans="1:17" x14ac:dyDescent="0.25">
      <c r="A83" s="29"/>
      <c r="N83" s="10">
        <v>7.1038037209559572</v>
      </c>
      <c r="O83" s="10">
        <v>5.9867717342662452</v>
      </c>
      <c r="P83" s="10">
        <v>3.0374264979406238</v>
      </c>
      <c r="Q83" s="10">
        <v>2.7558748556724915</v>
      </c>
    </row>
    <row r="84" spans="1:17" x14ac:dyDescent="0.25">
      <c r="A84" s="29"/>
      <c r="N84" s="12">
        <v>6.9824106286198031</v>
      </c>
      <c r="O84" s="12">
        <f>AVERAGE(O80:O83)</f>
        <v>6.0528284651912863</v>
      </c>
      <c r="P84" s="12">
        <f t="shared" ref="P84:Q84" si="17">AVERAGE(P80:P83)</f>
        <v>3.0015053770077396</v>
      </c>
      <c r="Q84" s="12">
        <f t="shared" si="17"/>
        <v>2.7812726782706587</v>
      </c>
    </row>
    <row r="85" spans="1:17" x14ac:dyDescent="0.25">
      <c r="A85" s="30"/>
      <c r="N85" s="12">
        <v>100</v>
      </c>
      <c r="O85" s="12">
        <f>(O84/N84)*100</f>
        <v>86.686801838632846</v>
      </c>
      <c r="P85" s="12">
        <f>(P84/N84)*100</f>
        <v>42.986663727639289</v>
      </c>
      <c r="Q85" s="12">
        <f>(Q84/N84)*100</f>
        <v>39.832556780185044</v>
      </c>
    </row>
  </sheetData>
  <mergeCells count="32">
    <mergeCell ref="B76:B79"/>
    <mergeCell ref="A66:A85"/>
    <mergeCell ref="B66:G66"/>
    <mergeCell ref="J66:L66"/>
    <mergeCell ref="N66:Q66"/>
    <mergeCell ref="S66:W66"/>
    <mergeCell ref="B68:B71"/>
    <mergeCell ref="B72:B75"/>
    <mergeCell ref="N45:Q45"/>
    <mergeCell ref="S45:X45"/>
    <mergeCell ref="B47:B50"/>
    <mergeCell ref="B51:B54"/>
    <mergeCell ref="B55:B58"/>
    <mergeCell ref="I45:L45"/>
    <mergeCell ref="A1:A20"/>
    <mergeCell ref="B23:G23"/>
    <mergeCell ref="I23:L23"/>
    <mergeCell ref="N23:Q23"/>
    <mergeCell ref="A45:A64"/>
    <mergeCell ref="B25:B28"/>
    <mergeCell ref="B29:B32"/>
    <mergeCell ref="B33:B36"/>
    <mergeCell ref="A23:A42"/>
    <mergeCell ref="B45:G45"/>
    <mergeCell ref="S23:W23"/>
    <mergeCell ref="B1:G1"/>
    <mergeCell ref="I1:L1"/>
    <mergeCell ref="N1:Q1"/>
    <mergeCell ref="S1:W1"/>
    <mergeCell ref="B3:B6"/>
    <mergeCell ref="B7:B10"/>
    <mergeCell ref="B11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Inhibition of Adhesion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Mrs. HJ Jansen van Vuuren</cp:lastModifiedBy>
  <dcterms:created xsi:type="dcterms:W3CDTF">2019-07-03T12:20:54Z</dcterms:created>
  <dcterms:modified xsi:type="dcterms:W3CDTF">2020-07-13T14:28:47Z</dcterms:modified>
</cp:coreProperties>
</file>