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1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jjia8879/Downloads/Obsidian_notes/1. Project_pipeline/Writing_documents/"/>
    </mc:Choice>
  </mc:AlternateContent>
  <xr:revisionPtr revIDLastSave="0" documentId="13_ncr:1_{4FFEBCBA-AA4B-8548-9D18-9971ABB9C0CE}" xr6:coauthVersionLast="47" xr6:coauthVersionMax="47" xr10:uidLastSave="{00000000-0000-0000-0000-000000000000}"/>
  <bookViews>
    <workbookView xWindow="0" yWindow="500" windowWidth="38400" windowHeight="19880" xr2:uid="{FD43F5C8-09BE-1747-BB41-108544112A58}"/>
  </bookViews>
  <sheets>
    <sheet name="Table. S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8" i="1" l="1"/>
  <c r="G108" i="1"/>
  <c r="R75" i="1"/>
  <c r="R85" i="1"/>
  <c r="R86" i="1"/>
  <c r="R87" i="1"/>
  <c r="R88" i="1"/>
  <c r="R89" i="1"/>
  <c r="R90" i="1"/>
  <c r="R91" i="1"/>
  <c r="R92" i="1"/>
  <c r="R93" i="1"/>
  <c r="R94" i="1"/>
  <c r="Q95" i="1"/>
  <c r="R95" i="1"/>
  <c r="R58" i="1" l="1"/>
  <c r="R57" i="1"/>
  <c r="R42" i="1"/>
  <c r="R28" i="1"/>
  <c r="R27" i="1"/>
  <c r="R26" i="1"/>
  <c r="E16" i="1"/>
  <c r="E14" i="1"/>
</calcChain>
</file>

<file path=xl/sharedStrings.xml><?xml version="1.0" encoding="utf-8"?>
<sst xmlns="http://schemas.openxmlformats.org/spreadsheetml/2006/main" count="1004" uniqueCount="269">
  <si>
    <t>Efficiency</t>
  </si>
  <si>
    <t>normal</t>
  </si>
  <si>
    <t>normalbw</t>
  </si>
  <si>
    <t>#JobName</t>
  </si>
  <si>
    <t>queue</t>
  </si>
  <si>
    <t>threads</t>
  </si>
  <si>
    <t>CPUs_requested</t>
  </si>
  <si>
    <t>CPUs_used</t>
  </si>
  <si>
    <t>Mem_requested</t>
  </si>
  <si>
    <t>Mem_used</t>
  </si>
  <si>
    <t>CPUtime</t>
  </si>
  <si>
    <t>CPUtime_mins</t>
  </si>
  <si>
    <t>Walltime_req</t>
  </si>
  <si>
    <t>Walltime_used</t>
  </si>
  <si>
    <t>Walltime_mins</t>
  </si>
  <si>
    <t>JobFS_req</t>
  </si>
  <si>
    <t>JobFS_used</t>
  </si>
  <si>
    <t>Service_units(CPU_hours)</t>
  </si>
  <si>
    <t>8.0GB</t>
  </si>
  <si>
    <t>400.0GB</t>
  </si>
  <si>
    <t>0B</t>
  </si>
  <si>
    <t>100.0MB</t>
  </si>
  <si>
    <t>16.0GB</t>
  </si>
  <si>
    <t>24.0GB</t>
  </si>
  <si>
    <t>64.0GB</t>
  </si>
  <si>
    <t>18.0GB</t>
  </si>
  <si>
    <t>36.0GB</t>
  </si>
  <si>
    <t>63.0GB</t>
  </si>
  <si>
    <t>72.0GB</t>
  </si>
  <si>
    <t>71.17GB</t>
  </si>
  <si>
    <t>one blood sample</t>
  </si>
  <si>
    <t>Task</t>
  </si>
  <si>
    <t>Split FASTQ</t>
  </si>
  <si>
    <t>The best configuration</t>
  </si>
  <si>
    <t>96.0GB</t>
  </si>
  <si>
    <t>81.13GB</t>
  </si>
  <si>
    <t>8.1MB</t>
  </si>
  <si>
    <t>six blood samples</t>
  </si>
  <si>
    <t>12.87GB</t>
  </si>
  <si>
    <t>13.45GB</t>
  </si>
  <si>
    <t>11.79GB</t>
  </si>
  <si>
    <t>13.43GB</t>
  </si>
  <si>
    <t>144.0GB</t>
  </si>
  <si>
    <t>six parallel tasks</t>
  </si>
  <si>
    <t>48.0GB</t>
  </si>
  <si>
    <t>192.0GB</t>
  </si>
  <si>
    <t>87.34GB</t>
  </si>
  <si>
    <t>126.0GB</t>
  </si>
  <si>
    <t>111.9GB</t>
  </si>
  <si>
    <t>252.0GB</t>
  </si>
  <si>
    <t>168.09GB</t>
  </si>
  <si>
    <t>hugemembw</t>
  </si>
  <si>
    <t>490.0GB</t>
  </si>
  <si>
    <t>259.22GB</t>
  </si>
  <si>
    <t>980.0GB</t>
  </si>
  <si>
    <t>215.21GB</t>
  </si>
  <si>
    <t>576.0GB</t>
  </si>
  <si>
    <t>495.69GB</t>
  </si>
  <si>
    <t>300.0MB</t>
  </si>
  <si>
    <t>8.16MB</t>
  </si>
  <si>
    <t>Merge BAMs</t>
  </si>
  <si>
    <t>Align</t>
  </si>
  <si>
    <t>Mark duplicates and sort.</t>
  </si>
  <si>
    <t xml:space="preserve">failed: exceed time </t>
  </si>
  <si>
    <t>155.74GB</t>
  </si>
  <si>
    <t>229.88GB</t>
  </si>
  <si>
    <t>8.11MB</t>
  </si>
  <si>
    <t>hugemem</t>
  </si>
  <si>
    <t>186.0GB</t>
  </si>
  <si>
    <t>500.0MB</t>
  </si>
  <si>
    <t>372.0GB</t>
  </si>
  <si>
    <t>262.73GB</t>
  </si>
  <si>
    <t>744.0GB</t>
  </si>
  <si>
    <t>412.85GB</t>
  </si>
  <si>
    <t>1.13TB</t>
  </si>
  <si>
    <t>768.0GB</t>
  </si>
  <si>
    <t>725.77GB</t>
  </si>
  <si>
    <t>12, 24</t>
  </si>
  <si>
    <t>14, 28</t>
  </si>
  <si>
    <t>BQSR recal</t>
  </si>
  <si>
    <t>4.0GB</t>
  </si>
  <si>
    <t>6.04GB</t>
  </si>
  <si>
    <t>9.0GB</t>
  </si>
  <si>
    <t>3.15GB</t>
  </si>
  <si>
    <t>9.29GB</t>
  </si>
  <si>
    <t>30.0GB</t>
  </si>
  <si>
    <t>9.15GB</t>
  </si>
  <si>
    <t>58.43GB</t>
  </si>
  <si>
    <t>8.08MB</t>
  </si>
  <si>
    <t>128.0GB</t>
  </si>
  <si>
    <t>105.57GB</t>
  </si>
  <si>
    <t>8.12MB</t>
  </si>
  <si>
    <t>549.14GB</t>
  </si>
  <si>
    <t>400.0MB</t>
  </si>
  <si>
    <t>8.18MB</t>
  </si>
  <si>
    <t>java mem = 7</t>
  </si>
  <si>
    <t>java mem = 3</t>
  </si>
  <si>
    <t>java mem = 8</t>
  </si>
  <si>
    <t>java mem = 17</t>
  </si>
  <si>
    <t>java mem = 29</t>
  </si>
  <si>
    <t>java mem = 3; 32 chunks</t>
  </si>
  <si>
    <t>java mem = 3; 16 chunks</t>
  </si>
  <si>
    <t>783.17GB</t>
  </si>
  <si>
    <t>600.0MB</t>
  </si>
  <si>
    <t>8.17MB</t>
  </si>
  <si>
    <t>BQSR apply</t>
  </si>
  <si>
    <t>one task</t>
  </si>
  <si>
    <t>89.69GB</t>
  </si>
  <si>
    <t>76.32GB</t>
  </si>
  <si>
    <t>104.99GB</t>
  </si>
  <si>
    <t>128.44GB</t>
  </si>
  <si>
    <t>301.78GB</t>
  </si>
  <si>
    <t xml:space="preserve">parallel running allows larger java memory </t>
  </si>
  <si>
    <t>BQSR merge</t>
  </si>
  <si>
    <t>Qualimap</t>
  </si>
  <si>
    <t>54.78GB</t>
  </si>
  <si>
    <t>56.06GB</t>
  </si>
  <si>
    <t>12.0GB</t>
  </si>
  <si>
    <t>23.13GB</t>
  </si>
  <si>
    <t>60.0GB</t>
  </si>
  <si>
    <t>Qsignature</t>
  </si>
  <si>
    <t>Sequenza</t>
  </si>
  <si>
    <t>30.07GB</t>
  </si>
  <si>
    <t>8.13MB</t>
  </si>
  <si>
    <t>/</t>
  </si>
  <si>
    <t>3.84GB</t>
  </si>
  <si>
    <t>3.63GB</t>
  </si>
  <si>
    <t>variant call</t>
  </si>
  <si>
    <t>mem = 3</t>
  </si>
  <si>
    <t>mem = 7</t>
  </si>
  <si>
    <t>mem = 8</t>
  </si>
  <si>
    <t>Unordered</t>
  </si>
  <si>
    <t>Unordered, sites excluded</t>
  </si>
  <si>
    <t>Ordered, sites excluded</t>
  </si>
  <si>
    <t>1280.0GB</t>
  </si>
  <si>
    <t>256.0GB</t>
  </si>
  <si>
    <t>1536.0GB</t>
  </si>
  <si>
    <t>965.8GB</t>
  </si>
  <si>
    <t>954.1GB</t>
  </si>
  <si>
    <t>193.8GB</t>
  </si>
  <si>
    <t>1110GB</t>
  </si>
  <si>
    <t>180:18:00</t>
  </si>
  <si>
    <t>172:63:00</t>
  </si>
  <si>
    <t>172:36:00</t>
  </si>
  <si>
    <t>716:18:00</t>
  </si>
  <si>
    <t xml:space="preserve">Gather VCFs </t>
  </si>
  <si>
    <t>failed</t>
  </si>
  <si>
    <t>40.94GB</t>
  </si>
  <si>
    <t>21.92GB</t>
  </si>
  <si>
    <t>46.14GB</t>
  </si>
  <si>
    <t>90.0GB</t>
  </si>
  <si>
    <t>27.27GB</t>
  </si>
  <si>
    <t>180.0GB</t>
  </si>
  <si>
    <t>22.67GB</t>
  </si>
  <si>
    <t>360.0GB</t>
  </si>
  <si>
    <t>55.38GB</t>
  </si>
  <si>
    <t>1.46TB</t>
  </si>
  <si>
    <t>879.33GB</t>
  </si>
  <si>
    <t>182.79GB</t>
  </si>
  <si>
    <t>245.62GB</t>
  </si>
  <si>
    <t>96 tasks</t>
  </si>
  <si>
    <t>56 tasks</t>
  </si>
  <si>
    <t>48 paralllel task</t>
  </si>
  <si>
    <t>28 paralllel task</t>
  </si>
  <si>
    <t>0b</t>
  </si>
  <si>
    <t>1152  paralllel task</t>
  </si>
  <si>
    <t>2.5GB</t>
  </si>
  <si>
    <t>12 blood samples (38,400 tasks)</t>
  </si>
  <si>
    <t>No.2456</t>
  </si>
  <si>
    <t>No.3198</t>
  </si>
  <si>
    <t>No.3199</t>
  </si>
  <si>
    <t>1.95GB</t>
  </si>
  <si>
    <t>0.52GB</t>
  </si>
  <si>
    <t>one task (no.2456 interval, cohort = 190)</t>
  </si>
  <si>
    <t>one task (no.3198 interval, cohort = 190)</t>
  </si>
  <si>
    <t>one task (no.3199 interval, cohort = 190)</t>
  </si>
  <si>
    <t>62.0GB</t>
  </si>
  <si>
    <t>Manta</t>
  </si>
  <si>
    <t>ten pairs of tumour and blood</t>
  </si>
  <si>
    <t>two tasks in parallel</t>
  </si>
  <si>
    <t>GRIDSS</t>
  </si>
  <si>
    <t>one pairs of tumour and blood</t>
  </si>
  <si>
    <t>110.09GB</t>
  </si>
  <si>
    <t>six tasks in parallel</t>
  </si>
  <si>
    <t>3.76GB</t>
  </si>
  <si>
    <t>1.07GB</t>
  </si>
  <si>
    <t>1.5TB</t>
  </si>
  <si>
    <t>330.71GB</t>
  </si>
  <si>
    <t>800.0MB</t>
  </si>
  <si>
    <t>8.26MB</t>
  </si>
  <si>
    <t>6.54GB</t>
  </si>
  <si>
    <t>6.12GB</t>
  </si>
  <si>
    <t>one task (no. 0000 interval)</t>
  </si>
  <si>
    <t>one task (no. 0001 interval)</t>
  </si>
  <si>
    <t>one task (no. 3188 interval)</t>
  </si>
  <si>
    <t>one task (no. 3189 interval)</t>
  </si>
  <si>
    <t>3196 tasks</t>
  </si>
  <si>
    <t>21.1MB</t>
  </si>
  <si>
    <t>8.95MB</t>
  </si>
  <si>
    <t>1000.0MB</t>
  </si>
  <si>
    <t>1.46GB</t>
  </si>
  <si>
    <t>8.96MB</t>
  </si>
  <si>
    <t>3.75TB</t>
  </si>
  <si>
    <t>3.27TB</t>
  </si>
  <si>
    <t>314.08GB</t>
  </si>
  <si>
    <t>2.93TB</t>
  </si>
  <si>
    <t>602.88GB</t>
  </si>
  <si>
    <t>4.39TB</t>
  </si>
  <si>
    <t>698.85GB</t>
  </si>
  <si>
    <t>20 blood samples (64,000 tasks)</t>
  </si>
  <si>
    <t>3,200 intervals</t>
  </si>
  <si>
    <t>29.34GB</t>
  </si>
  <si>
    <t>8.07MB</t>
  </si>
  <si>
    <t>28.31GB</t>
  </si>
  <si>
    <t>48.36GB</t>
  </si>
  <si>
    <t>48.81GB</t>
  </si>
  <si>
    <t>two tasks</t>
  </si>
  <si>
    <t>onet task (no.3199 interval)</t>
  </si>
  <si>
    <t>onet task (no.3198 interval)</t>
  </si>
  <si>
    <t>3.26GB</t>
  </si>
  <si>
    <t>684.37GB</t>
  </si>
  <si>
    <t>634.03GB</t>
  </si>
  <si>
    <t>655.12GB</t>
  </si>
  <si>
    <t>190 tasks (no. 3198)</t>
  </si>
  <si>
    <t>one task (cohort = 190)</t>
  </si>
  <si>
    <t>190 tasks (no. 3199)</t>
  </si>
  <si>
    <t>190 tasks (chrM)</t>
  </si>
  <si>
    <t>GatherVCF</t>
  </si>
  <si>
    <t>one pair of tumour and blood</t>
  </si>
  <si>
    <t>4GB</t>
  </si>
  <si>
    <t>3.95GB</t>
  </si>
  <si>
    <t>Merge stats</t>
  </si>
  <si>
    <t>0.84GB</t>
  </si>
  <si>
    <t>&lt;0.01</t>
  </si>
  <si>
    <t>Filter variants</t>
  </si>
  <si>
    <t>16GN</t>
  </si>
  <si>
    <t>mem = 14GB</t>
  </si>
  <si>
    <t>8.08GB</t>
  </si>
  <si>
    <t>512.0GB</t>
  </si>
  <si>
    <t>216.32GB</t>
  </si>
  <si>
    <t>200.0MB</t>
  </si>
  <si>
    <t>216.0GB</t>
  </si>
  <si>
    <t>136.08GB</t>
  </si>
  <si>
    <t>8.09MB</t>
  </si>
  <si>
    <t>121.45GB</t>
  </si>
  <si>
    <t>108.0GB</t>
  </si>
  <si>
    <t>51.05GB</t>
  </si>
  <si>
    <t>8.06MB</t>
  </si>
  <si>
    <t>50.6GB</t>
  </si>
  <si>
    <t>8.05MB</t>
  </si>
  <si>
    <t>12 tasks in parallel</t>
  </si>
  <si>
    <t>6 tasks in parallel</t>
  </si>
  <si>
    <t>4 tasks in parallel</t>
  </si>
  <si>
    <t>one pair of tumour and blood sample (24 tasks)</t>
  </si>
  <si>
    <t>Consolidation</t>
  </si>
  <si>
    <t xml:space="preserve">Joint genotyping </t>
  </si>
  <si>
    <t>Variant call</t>
  </si>
  <si>
    <t>Consolidate</t>
  </si>
  <si>
    <t>Create PoN</t>
  </si>
  <si>
    <t>24 tasks in parallel</t>
  </si>
  <si>
    <t>8 tasks in parallel</t>
  </si>
  <si>
    <t>Supplementary table S1. benchmarking on steps for optimised computational configuration</t>
  </si>
  <si>
    <t>Pipeline</t>
  </si>
  <si>
    <t>Pipeline 1</t>
  </si>
  <si>
    <t>Pipeline 2</t>
  </si>
  <si>
    <t>Pipeline 3</t>
  </si>
  <si>
    <t>Pipeline 4</t>
  </si>
  <si>
    <t>*jobs use 1 CPU only have no better configuration options; small jobs are not benchmarked</t>
  </si>
  <si>
    <t>notes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</si>
</sst>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_ "/>
    <numFmt numFmtId="165" formatCode="h:mm:ss;@"/>
  </numFmts>
  <fonts count="10" x14ac:knownFonts="1">
    <font>
      <sz val="12"/>
      <color theme="1"/>
      <name val="Aptos Narrow"/>
      <family val="2"/>
      <scheme val="minor"/>
    </font>
    <font>
      <sz val="12"/>
      <color theme="1"/>
      <name val="Times New Roman"/>
      <family val="1"/>
    </font>
    <font>
      <sz val="12"/>
      <name val="Aptos Narrow"/>
      <family val="2"/>
      <scheme val="minor"/>
    </font>
    <font>
      <sz val="12"/>
      <color rgb="FF000000"/>
      <name val="Aptos Narrow"/>
      <family val="2"/>
      <scheme val="minor"/>
    </font>
    <font>
      <b/>
      <sz val="12"/>
      <color theme="1"/>
      <name val="Aptos Narrow"/>
      <scheme val="minor"/>
    </font>
    <font>
      <sz val="12"/>
      <name val="Times New Roman"/>
      <family val="1"/>
    </font>
    <font>
      <sz val="12"/>
      <color theme="9" tint="-0.499984740745262"/>
      <name val="Times New Roman"/>
      <family val="1"/>
    </font>
    <font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1" fillId="0" borderId="0" xfId="0" applyFont="1"/>
    <xf numFmtId="21" fontId="1" fillId="0" borderId="0" xfId="0" applyNumberFormat="1" applyFont="1"/>
    <xf numFmtId="2" fontId="3" fillId="0" borderId="0" xfId="0" applyNumberFormat="1" applyFont="1" applyAlignment="1">
      <alignment wrapText="1"/>
    </xf>
    <xf numFmtId="0" fontId="7" fillId="0" borderId="0" xfId="0" applyFont="1"/>
    <xf numFmtId="46" fontId="5" fillId="0" borderId="0" xfId="0" applyNumberFormat="1" applyFont="1"/>
    <xf numFmtId="21" fontId="5" fillId="0" borderId="0" xfId="0" applyNumberFormat="1" applyFont="1"/>
    <xf numFmtId="0" fontId="8" fillId="0" borderId="0" xfId="0" applyFont="1"/>
    <xf numFmtId="0" fontId="6" fillId="0" borderId="0" xfId="0" applyFont="1"/>
    <xf numFmtId="164" fontId="1" fillId="0" borderId="0" xfId="0" applyNumberFormat="1" applyFont="1"/>
    <xf numFmtId="46" fontId="1" fillId="0" borderId="0" xfId="0" applyNumberFormat="1" applyFont="1"/>
    <xf numFmtId="0" fontId="5" fillId="0" borderId="0" xfId="0" applyFont="1" applyAlignment="1">
      <alignment vertical="center"/>
    </xf>
    <xf numFmtId="21" fontId="6" fillId="0" borderId="0" xfId="0" applyNumberFormat="1" applyFont="1"/>
    <xf numFmtId="0" fontId="5" fillId="0" borderId="0" xfId="0" applyFont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2" fontId="5" fillId="0" borderId="0" xfId="0" applyNumberFormat="1" applyFont="1"/>
    <xf numFmtId="0" fontId="5" fillId="0" borderId="0" xfId="0" applyFont="1" applyAlignment="1">
      <alignment wrapText="1"/>
    </xf>
    <xf numFmtId="2" fontId="5" fillId="0" borderId="0" xfId="0" applyNumberFormat="1" applyFont="1" applyAlignment="1">
      <alignment wrapText="1"/>
    </xf>
    <xf numFmtId="2" fontId="1" fillId="0" borderId="0" xfId="0" applyNumberFormat="1" applyFont="1"/>
    <xf numFmtId="0" fontId="7" fillId="0" borderId="0" xfId="0" applyFont="1" applyAlignment="1">
      <alignment wrapText="1"/>
    </xf>
    <xf numFmtId="2" fontId="7" fillId="0" borderId="0" xfId="0" applyNumberFormat="1" applyFont="1" applyAlignment="1">
      <alignment wrapText="1"/>
    </xf>
    <xf numFmtId="46" fontId="5" fillId="0" borderId="0" xfId="0" applyNumberFormat="1" applyFont="1" applyAlignment="1">
      <alignment wrapText="1"/>
    </xf>
    <xf numFmtId="165" fontId="5" fillId="0" borderId="0" xfId="0" applyNumberFormat="1" applyFont="1"/>
    <xf numFmtId="46" fontId="0" fillId="0" borderId="0" xfId="0" applyNumberFormat="1"/>
    <xf numFmtId="21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B4F7D-4687-134A-ADD8-14BDD2BF1C3D}">
  <dimension ref="A1:T124"/>
  <sheetViews>
    <sheetView tabSelected="1" zoomScale="121" zoomScaleNormal="121" workbookViewId="0">
      <selection activeCell="T2" sqref="T2"/>
    </sheetView>
  </sheetViews>
  <sheetFormatPr baseColWidth="10" defaultRowHeight="16" x14ac:dyDescent="0.2"/>
  <cols>
    <col min="2" max="2" width="18.1640625" customWidth="1"/>
    <col min="3" max="3" width="14" customWidth="1"/>
    <col min="5" max="5" width="11.83203125" customWidth="1"/>
    <col min="6" max="6" width="6.6640625" customWidth="1"/>
    <col min="7" max="7" width="7.1640625" customWidth="1"/>
    <col min="8" max="9" width="10.83203125" customWidth="1"/>
    <col min="12" max="12" width="11.33203125" customWidth="1"/>
    <col min="16" max="16" width="7" customWidth="1"/>
  </cols>
  <sheetData>
    <row r="1" spans="1:20" x14ac:dyDescent="0.2">
      <c r="A1" s="2" t="s">
        <v>261</v>
      </c>
    </row>
    <row r="2" spans="1:20" x14ac:dyDescent="0.2">
      <c r="A2" s="2" t="s">
        <v>262</v>
      </c>
      <c r="B2" s="10" t="s">
        <v>31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15</v>
      </c>
      <c r="P2" s="10" t="s">
        <v>16</v>
      </c>
      <c r="Q2" s="10" t="s">
        <v>0</v>
      </c>
      <c r="R2" s="10" t="s">
        <v>17</v>
      </c>
      <c r="S2" s="10" t="s">
        <v>33</v>
      </c>
      <c r="T2" s="10" t="s">
        <v>268</v>
      </c>
    </row>
    <row r="3" spans="1:20" x14ac:dyDescent="0.2">
      <c r="A3" t="s">
        <v>263</v>
      </c>
      <c r="B3" s="4" t="s">
        <v>30</v>
      </c>
      <c r="C3" s="4" t="s">
        <v>32</v>
      </c>
      <c r="D3" s="4" t="s">
        <v>1</v>
      </c>
      <c r="E3" s="4">
        <v>2</v>
      </c>
      <c r="F3" s="4">
        <v>2</v>
      </c>
      <c r="G3" s="4">
        <v>2</v>
      </c>
      <c r="H3" s="4" t="s">
        <v>18</v>
      </c>
      <c r="I3" s="4" t="s">
        <v>18</v>
      </c>
      <c r="J3" s="5">
        <v>0.157002314814815</v>
      </c>
      <c r="K3" s="4">
        <v>226.08</v>
      </c>
      <c r="L3" s="5">
        <v>8.3333333333333301E-2</v>
      </c>
      <c r="M3" s="5">
        <v>7.9722222222222194E-2</v>
      </c>
      <c r="N3" s="4">
        <v>114.8</v>
      </c>
      <c r="O3" s="4" t="s">
        <v>19</v>
      </c>
      <c r="P3" s="4" t="s">
        <v>20</v>
      </c>
      <c r="Q3" s="4">
        <v>0.98</v>
      </c>
      <c r="R3" s="4">
        <v>7.65</v>
      </c>
      <c r="S3" s="4"/>
      <c r="T3" s="4"/>
    </row>
    <row r="4" spans="1:20" x14ac:dyDescent="0.2">
      <c r="A4" t="s">
        <v>263</v>
      </c>
      <c r="B4" s="4" t="s">
        <v>30</v>
      </c>
      <c r="C4" s="4" t="s">
        <v>32</v>
      </c>
      <c r="D4" s="4" t="s">
        <v>1</v>
      </c>
      <c r="E4" s="4">
        <v>4</v>
      </c>
      <c r="F4" s="4">
        <v>2</v>
      </c>
      <c r="G4" s="4">
        <v>2</v>
      </c>
      <c r="H4" s="4" t="s">
        <v>18</v>
      </c>
      <c r="I4" s="4" t="s">
        <v>18</v>
      </c>
      <c r="J4" s="5">
        <v>0.14315972222222201</v>
      </c>
      <c r="K4" s="4">
        <v>206.15</v>
      </c>
      <c r="L4" s="5">
        <v>8.3333333333333301E-2</v>
      </c>
      <c r="M4" s="5">
        <v>7.2083333333333305E-2</v>
      </c>
      <c r="N4" s="4">
        <v>103.8</v>
      </c>
      <c r="O4" s="4" t="s">
        <v>21</v>
      </c>
      <c r="P4" s="4" t="s">
        <v>20</v>
      </c>
      <c r="Q4" s="4">
        <v>0.99</v>
      </c>
      <c r="R4" s="4">
        <v>6.92</v>
      </c>
      <c r="S4" s="4"/>
      <c r="T4" s="4"/>
    </row>
    <row r="5" spans="1:20" x14ac:dyDescent="0.2">
      <c r="A5" t="s">
        <v>263</v>
      </c>
      <c r="B5" s="4" t="s">
        <v>30</v>
      </c>
      <c r="C5" s="4" t="s">
        <v>32</v>
      </c>
      <c r="D5" s="4" t="s">
        <v>1</v>
      </c>
      <c r="E5" s="4">
        <v>4</v>
      </c>
      <c r="F5" s="4">
        <v>4</v>
      </c>
      <c r="G5" s="4">
        <v>4</v>
      </c>
      <c r="H5" s="5" t="s">
        <v>22</v>
      </c>
      <c r="I5" s="4" t="s">
        <v>22</v>
      </c>
      <c r="J5" s="5">
        <v>0.13672453703703699</v>
      </c>
      <c r="K5" s="4">
        <v>196.88</v>
      </c>
      <c r="L5" s="5">
        <v>8.3333333333333301E-2</v>
      </c>
      <c r="M5" s="5">
        <v>3.5810185185185202E-2</v>
      </c>
      <c r="N5" s="4">
        <v>51.57</v>
      </c>
      <c r="O5" s="4" t="s">
        <v>19</v>
      </c>
      <c r="P5" s="4" t="s">
        <v>20</v>
      </c>
      <c r="Q5" s="4">
        <v>0.95</v>
      </c>
      <c r="R5" s="4">
        <v>6.88</v>
      </c>
      <c r="S5" s="4">
        <v>1</v>
      </c>
      <c r="T5" s="4"/>
    </row>
    <row r="6" spans="1:20" x14ac:dyDescent="0.2">
      <c r="A6" t="s">
        <v>263</v>
      </c>
      <c r="B6" s="4" t="s">
        <v>30</v>
      </c>
      <c r="C6" s="4" t="s">
        <v>32</v>
      </c>
      <c r="D6" s="4" t="s">
        <v>1</v>
      </c>
      <c r="E6" s="4">
        <v>4</v>
      </c>
      <c r="F6" s="4">
        <v>6</v>
      </c>
      <c r="G6" s="4">
        <v>6</v>
      </c>
      <c r="H6" s="4" t="s">
        <v>23</v>
      </c>
      <c r="I6" s="4" t="s">
        <v>23</v>
      </c>
      <c r="J6" s="5">
        <v>0.164236111111111</v>
      </c>
      <c r="K6" s="4">
        <v>236.5</v>
      </c>
      <c r="L6" s="5">
        <v>8.3333333333333301E-2</v>
      </c>
      <c r="M6" s="5">
        <v>3.4432870370370398E-2</v>
      </c>
      <c r="N6" s="4">
        <v>49.58</v>
      </c>
      <c r="O6" s="4" t="s">
        <v>21</v>
      </c>
      <c r="P6" s="4" t="s">
        <v>20</v>
      </c>
      <c r="Q6" s="4">
        <v>0.8</v>
      </c>
      <c r="R6" s="4">
        <v>9.92</v>
      </c>
      <c r="S6" s="4"/>
      <c r="T6" s="4"/>
    </row>
    <row r="7" spans="1:20" x14ac:dyDescent="0.2">
      <c r="A7" t="s">
        <v>263</v>
      </c>
      <c r="B7" s="4" t="s">
        <v>30</v>
      </c>
      <c r="C7" s="4" t="s">
        <v>32</v>
      </c>
      <c r="D7" s="4" t="s">
        <v>1</v>
      </c>
      <c r="E7" s="4">
        <v>6</v>
      </c>
      <c r="F7" s="4">
        <v>6</v>
      </c>
      <c r="G7" s="4">
        <v>6</v>
      </c>
      <c r="H7" s="4" t="s">
        <v>23</v>
      </c>
      <c r="I7" s="4" t="s">
        <v>23</v>
      </c>
      <c r="J7" s="5">
        <v>0.15018518518518501</v>
      </c>
      <c r="K7" s="4">
        <v>216.27</v>
      </c>
      <c r="L7" s="5">
        <v>8.3333333333333301E-2</v>
      </c>
      <c r="M7" s="5">
        <v>2.9513888888888899E-2</v>
      </c>
      <c r="N7" s="4">
        <v>42.5</v>
      </c>
      <c r="O7" s="4" t="s">
        <v>19</v>
      </c>
      <c r="P7" s="4" t="s">
        <v>20</v>
      </c>
      <c r="Q7" s="4">
        <v>0.85</v>
      </c>
      <c r="R7" s="4">
        <v>8.5</v>
      </c>
      <c r="S7" s="4"/>
      <c r="T7" s="4"/>
    </row>
    <row r="8" spans="1:20" x14ac:dyDescent="0.2">
      <c r="A8" t="s">
        <v>263</v>
      </c>
      <c r="B8" s="4" t="s">
        <v>30</v>
      </c>
      <c r="C8" s="4" t="s">
        <v>32</v>
      </c>
      <c r="D8" s="4" t="s">
        <v>2</v>
      </c>
      <c r="E8" s="4">
        <v>2</v>
      </c>
      <c r="F8" s="4">
        <v>2</v>
      </c>
      <c r="G8" s="4">
        <v>2</v>
      </c>
      <c r="H8" s="4" t="s">
        <v>25</v>
      </c>
      <c r="I8" s="4" t="s">
        <v>25</v>
      </c>
      <c r="J8" s="5">
        <v>0.166331018518519</v>
      </c>
      <c r="K8" s="4">
        <v>239.52</v>
      </c>
      <c r="L8" s="5">
        <v>8.3333333333333301E-2</v>
      </c>
      <c r="M8" s="5">
        <v>8.4131944444444398E-2</v>
      </c>
      <c r="N8" s="4">
        <v>121.15</v>
      </c>
      <c r="O8" s="4" t="s">
        <v>21</v>
      </c>
      <c r="P8" s="4" t="s">
        <v>20</v>
      </c>
      <c r="Q8" s="4">
        <v>0.99</v>
      </c>
      <c r="R8" s="4">
        <v>5.05</v>
      </c>
      <c r="S8" s="4"/>
      <c r="T8" s="4"/>
    </row>
    <row r="9" spans="1:20" x14ac:dyDescent="0.2">
      <c r="A9" t="s">
        <v>263</v>
      </c>
      <c r="B9" s="4" t="s">
        <v>30</v>
      </c>
      <c r="C9" s="4" t="s">
        <v>32</v>
      </c>
      <c r="D9" s="4" t="s">
        <v>2</v>
      </c>
      <c r="E9" s="4">
        <v>4</v>
      </c>
      <c r="F9" s="4">
        <v>2</v>
      </c>
      <c r="G9" s="4">
        <v>2</v>
      </c>
      <c r="H9" s="4" t="s">
        <v>25</v>
      </c>
      <c r="I9" s="4" t="s">
        <v>25</v>
      </c>
      <c r="J9" s="5">
        <v>0.15291666666666701</v>
      </c>
      <c r="K9" s="4">
        <v>220.2</v>
      </c>
      <c r="L9" s="5">
        <v>8.3333333333333301E-2</v>
      </c>
      <c r="M9" s="5">
        <v>7.6886574074074093E-2</v>
      </c>
      <c r="N9" s="4">
        <v>110.72</v>
      </c>
      <c r="O9" s="4" t="s">
        <v>21</v>
      </c>
      <c r="P9" s="4" t="s">
        <v>20</v>
      </c>
      <c r="Q9" s="4">
        <v>0.99</v>
      </c>
      <c r="R9" s="4">
        <v>4.6100000000000003</v>
      </c>
      <c r="S9" s="4"/>
      <c r="T9" s="4"/>
    </row>
    <row r="10" spans="1:20" x14ac:dyDescent="0.2">
      <c r="A10" t="s">
        <v>263</v>
      </c>
      <c r="B10" s="4" t="s">
        <v>30</v>
      </c>
      <c r="C10" s="4" t="s">
        <v>32</v>
      </c>
      <c r="D10" s="4" t="s">
        <v>2</v>
      </c>
      <c r="E10" s="4">
        <v>4</v>
      </c>
      <c r="F10" s="4">
        <v>4</v>
      </c>
      <c r="G10" s="4">
        <v>4</v>
      </c>
      <c r="H10" s="5" t="s">
        <v>26</v>
      </c>
      <c r="I10" s="4" t="s">
        <v>26</v>
      </c>
      <c r="J10" s="5">
        <v>0.151400462962963</v>
      </c>
      <c r="K10" s="4">
        <v>218.02</v>
      </c>
      <c r="L10" s="5">
        <v>8.3333333333333301E-2</v>
      </c>
      <c r="M10" s="5">
        <v>3.8969907407407398E-2</v>
      </c>
      <c r="N10" s="4">
        <v>56.12</v>
      </c>
      <c r="O10" s="4" t="s">
        <v>21</v>
      </c>
      <c r="P10" s="4" t="s">
        <v>20</v>
      </c>
      <c r="Q10" s="4">
        <v>0.97</v>
      </c>
      <c r="R10" s="4">
        <v>4.68</v>
      </c>
      <c r="S10" s="4"/>
      <c r="T10" s="4"/>
    </row>
    <row r="11" spans="1:20" x14ac:dyDescent="0.2">
      <c r="A11" t="s">
        <v>263</v>
      </c>
      <c r="B11" s="4" t="s">
        <v>30</v>
      </c>
      <c r="C11" s="4" t="s">
        <v>32</v>
      </c>
      <c r="D11" s="4" t="s">
        <v>2</v>
      </c>
      <c r="E11" s="4">
        <v>7</v>
      </c>
      <c r="F11" s="4">
        <v>7</v>
      </c>
      <c r="G11" s="4">
        <v>7</v>
      </c>
      <c r="H11" s="4" t="s">
        <v>27</v>
      </c>
      <c r="I11" s="4" t="s">
        <v>27</v>
      </c>
      <c r="J11" s="5">
        <v>0.17223379629629601</v>
      </c>
      <c r="K11" s="4">
        <v>248.02</v>
      </c>
      <c r="L11" s="5">
        <v>8.3333333333333301E-2</v>
      </c>
      <c r="M11" s="5">
        <v>3.5000000000000003E-2</v>
      </c>
      <c r="N11" s="4">
        <v>50.4</v>
      </c>
      <c r="O11" s="4" t="s">
        <v>21</v>
      </c>
      <c r="P11" s="4" t="s">
        <v>20</v>
      </c>
      <c r="Q11" s="4">
        <v>0.7</v>
      </c>
      <c r="R11" s="4">
        <v>7.35</v>
      </c>
      <c r="S11" s="4"/>
      <c r="T11" s="4"/>
    </row>
    <row r="12" spans="1:20" x14ac:dyDescent="0.2">
      <c r="A12" t="s">
        <v>263</v>
      </c>
      <c r="B12" s="4" t="s">
        <v>30</v>
      </c>
      <c r="C12" s="4" t="s">
        <v>32</v>
      </c>
      <c r="D12" s="4" t="s">
        <v>2</v>
      </c>
      <c r="E12" s="4">
        <v>8</v>
      </c>
      <c r="F12" s="4">
        <v>8</v>
      </c>
      <c r="G12" s="4">
        <v>8</v>
      </c>
      <c r="H12" s="5" t="s">
        <v>28</v>
      </c>
      <c r="I12" s="4" t="s">
        <v>29</v>
      </c>
      <c r="J12" s="5">
        <v>0.17682870370370399</v>
      </c>
      <c r="K12" s="4">
        <v>254.63</v>
      </c>
      <c r="L12" s="5">
        <v>8.3333333333333301E-2</v>
      </c>
      <c r="M12" s="5">
        <v>3.2060185185185198E-2</v>
      </c>
      <c r="N12" s="4">
        <v>46.17</v>
      </c>
      <c r="O12" s="4" t="s">
        <v>21</v>
      </c>
      <c r="P12" s="4" t="s">
        <v>20</v>
      </c>
      <c r="Q12" s="4">
        <v>0.69</v>
      </c>
      <c r="R12" s="4">
        <v>7.69</v>
      </c>
      <c r="S12" s="4"/>
      <c r="T12" s="4"/>
    </row>
    <row r="13" spans="1:20" x14ac:dyDescent="0.2">
      <c r="A13" t="s">
        <v>263</v>
      </c>
      <c r="B13" s="4" t="s">
        <v>37</v>
      </c>
      <c r="C13" s="4" t="s">
        <v>32</v>
      </c>
      <c r="D13" s="4" t="s">
        <v>1</v>
      </c>
      <c r="E13" s="4">
        <v>4</v>
      </c>
      <c r="F13" s="4">
        <v>24</v>
      </c>
      <c r="G13" s="4">
        <v>24</v>
      </c>
      <c r="H13" s="4" t="s">
        <v>34</v>
      </c>
      <c r="I13" s="4" t="s">
        <v>35</v>
      </c>
      <c r="J13" s="5">
        <v>0.83873842592592596</v>
      </c>
      <c r="K13" s="4">
        <v>1207.78</v>
      </c>
      <c r="L13" s="5">
        <v>0.125</v>
      </c>
      <c r="M13" s="5">
        <v>3.9201388888888897E-2</v>
      </c>
      <c r="N13" s="11">
        <v>56.45</v>
      </c>
      <c r="O13" s="4" t="s">
        <v>21</v>
      </c>
      <c r="P13" s="4" t="s">
        <v>36</v>
      </c>
      <c r="Q13" s="4">
        <v>0.89</v>
      </c>
      <c r="R13" s="4">
        <v>45.16</v>
      </c>
      <c r="S13" s="4"/>
      <c r="T13" s="4"/>
    </row>
    <row r="14" spans="1:20" x14ac:dyDescent="0.2">
      <c r="A14" t="s">
        <v>263</v>
      </c>
      <c r="B14" s="3" t="s">
        <v>43</v>
      </c>
      <c r="C14" s="4" t="s">
        <v>61</v>
      </c>
      <c r="D14" s="4" t="s">
        <v>1</v>
      </c>
      <c r="E14" s="4">
        <f>F14</f>
        <v>2</v>
      </c>
      <c r="F14" s="4">
        <v>2</v>
      </c>
      <c r="G14" s="4">
        <v>2</v>
      </c>
      <c r="H14" s="4" t="s">
        <v>18</v>
      </c>
      <c r="I14" s="4" t="s">
        <v>18</v>
      </c>
      <c r="J14" s="5">
        <v>3.99884259259259E-2</v>
      </c>
      <c r="K14" s="4">
        <v>57.58</v>
      </c>
      <c r="L14" s="5">
        <v>8.3333333333333301E-2</v>
      </c>
      <c r="M14" s="5">
        <v>2.0451388888888901E-2</v>
      </c>
      <c r="N14" s="4">
        <v>29.45</v>
      </c>
      <c r="O14" s="4" t="s">
        <v>21</v>
      </c>
      <c r="P14" s="4" t="s">
        <v>20</v>
      </c>
      <c r="Q14" s="4">
        <v>0.98</v>
      </c>
      <c r="R14" s="4">
        <v>1.96</v>
      </c>
      <c r="S14" s="4"/>
      <c r="T14" s="4"/>
    </row>
    <row r="15" spans="1:20" x14ac:dyDescent="0.2">
      <c r="A15" t="s">
        <v>263</v>
      </c>
      <c r="B15" s="3" t="s">
        <v>43</v>
      </c>
      <c r="C15" s="4" t="s">
        <v>61</v>
      </c>
      <c r="D15" s="4" t="s">
        <v>1</v>
      </c>
      <c r="E15" s="4">
        <v>8</v>
      </c>
      <c r="F15" s="4">
        <v>2</v>
      </c>
      <c r="G15" s="4">
        <v>2</v>
      </c>
      <c r="H15" s="4" t="s">
        <v>18</v>
      </c>
      <c r="I15" s="4" t="s">
        <v>18</v>
      </c>
      <c r="J15" s="5">
        <v>4.2152777777777803E-2</v>
      </c>
      <c r="K15" s="4">
        <v>60.7</v>
      </c>
      <c r="L15" s="5">
        <v>8.3333333333333301E-2</v>
      </c>
      <c r="M15" s="5">
        <v>2.3530092592592599E-2</v>
      </c>
      <c r="N15" s="4">
        <v>33.880000000000003</v>
      </c>
      <c r="O15" s="4" t="s">
        <v>21</v>
      </c>
      <c r="P15" s="4" t="s">
        <v>20</v>
      </c>
      <c r="Q15" s="4">
        <v>0.9</v>
      </c>
      <c r="R15" s="4">
        <v>2.2599999999999998</v>
      </c>
      <c r="S15" s="4"/>
      <c r="T15" s="4"/>
    </row>
    <row r="16" spans="1:20" x14ac:dyDescent="0.2">
      <c r="A16" t="s">
        <v>263</v>
      </c>
      <c r="B16" s="3" t="s">
        <v>43</v>
      </c>
      <c r="C16" s="4" t="s">
        <v>61</v>
      </c>
      <c r="D16" s="4" t="s">
        <v>1</v>
      </c>
      <c r="E16" s="4">
        <f>F16</f>
        <v>4</v>
      </c>
      <c r="F16" s="4">
        <v>4</v>
      </c>
      <c r="G16" s="4">
        <v>4</v>
      </c>
      <c r="H16" s="4" t="s">
        <v>22</v>
      </c>
      <c r="I16" s="4" t="s">
        <v>38</v>
      </c>
      <c r="J16" s="5">
        <v>4.1689814814814798E-2</v>
      </c>
      <c r="K16" s="12">
        <v>60.03</v>
      </c>
      <c r="L16" s="5">
        <v>8.3333333333333301E-2</v>
      </c>
      <c r="M16" s="5">
        <v>1.1076388888888899E-2</v>
      </c>
      <c r="N16" s="4">
        <v>15.95</v>
      </c>
      <c r="O16" s="4" t="s">
        <v>21</v>
      </c>
      <c r="P16" s="4" t="s">
        <v>20</v>
      </c>
      <c r="Q16" s="4">
        <v>0.94</v>
      </c>
      <c r="R16" s="4">
        <v>2.13</v>
      </c>
      <c r="S16" s="4"/>
      <c r="T16" s="4"/>
    </row>
    <row r="17" spans="1:20" x14ac:dyDescent="0.2">
      <c r="A17" t="s">
        <v>263</v>
      </c>
      <c r="B17" s="3" t="s">
        <v>43</v>
      </c>
      <c r="C17" s="4" t="s">
        <v>61</v>
      </c>
      <c r="D17" s="4" t="s">
        <v>1</v>
      </c>
      <c r="E17" s="4">
        <v>8</v>
      </c>
      <c r="F17" s="4">
        <v>4</v>
      </c>
      <c r="G17" s="4">
        <v>4</v>
      </c>
      <c r="H17" s="4" t="s">
        <v>22</v>
      </c>
      <c r="I17" s="4" t="s">
        <v>39</v>
      </c>
      <c r="J17" s="5">
        <v>3.5891203703703703E-2</v>
      </c>
      <c r="K17" s="4">
        <v>51.68</v>
      </c>
      <c r="L17" s="5">
        <v>8.3333333333333301E-2</v>
      </c>
      <c r="M17" s="5">
        <v>9.8495370370370403E-3</v>
      </c>
      <c r="N17" s="4">
        <v>14.18</v>
      </c>
      <c r="O17" s="4" t="s">
        <v>21</v>
      </c>
      <c r="P17" s="4" t="s">
        <v>20</v>
      </c>
      <c r="Q17" s="4">
        <v>0.91</v>
      </c>
      <c r="R17" s="4">
        <v>1.89</v>
      </c>
      <c r="S17" s="4"/>
      <c r="T17" s="4"/>
    </row>
    <row r="18" spans="1:20" x14ac:dyDescent="0.2">
      <c r="A18" t="s">
        <v>263</v>
      </c>
      <c r="B18" s="3" t="s">
        <v>43</v>
      </c>
      <c r="C18" s="4" t="s">
        <v>61</v>
      </c>
      <c r="D18" s="4" t="s">
        <v>1</v>
      </c>
      <c r="E18" s="4">
        <v>6</v>
      </c>
      <c r="F18" s="4">
        <v>6</v>
      </c>
      <c r="G18" s="4">
        <v>6</v>
      </c>
      <c r="H18" s="4" t="s">
        <v>23</v>
      </c>
      <c r="I18" s="4" t="s">
        <v>40</v>
      </c>
      <c r="J18" s="5">
        <v>3.5578703703703703E-2</v>
      </c>
      <c r="K18" s="4">
        <v>51.23</v>
      </c>
      <c r="L18" s="5">
        <v>8.3333333333333301E-2</v>
      </c>
      <c r="M18" s="5">
        <v>6.8865740740740701E-3</v>
      </c>
      <c r="N18" s="4">
        <v>9.92</v>
      </c>
      <c r="O18" s="4" t="s">
        <v>21</v>
      </c>
      <c r="P18" s="4" t="s">
        <v>20</v>
      </c>
      <c r="Q18" s="4">
        <v>0.86</v>
      </c>
      <c r="R18" s="4">
        <v>1.98</v>
      </c>
      <c r="S18" s="4">
        <v>1</v>
      </c>
      <c r="T18" s="4"/>
    </row>
    <row r="19" spans="1:20" s="1" customFormat="1" x14ac:dyDescent="0.2">
      <c r="A19" t="s">
        <v>263</v>
      </c>
      <c r="B19" s="3" t="s">
        <v>43</v>
      </c>
      <c r="C19" s="4" t="s">
        <v>61</v>
      </c>
      <c r="D19" s="3" t="s">
        <v>1</v>
      </c>
      <c r="E19" s="3">
        <v>8</v>
      </c>
      <c r="F19" s="3">
        <v>6</v>
      </c>
      <c r="G19" s="3">
        <v>6</v>
      </c>
      <c r="H19" s="3" t="s">
        <v>23</v>
      </c>
      <c r="I19" s="3" t="s">
        <v>41</v>
      </c>
      <c r="J19" s="9">
        <v>3.4409722222222203E-2</v>
      </c>
      <c r="K19" s="3">
        <v>49.55</v>
      </c>
      <c r="L19" s="9">
        <v>8.3333333333333301E-2</v>
      </c>
      <c r="M19" s="9">
        <v>6.6782407407407398E-3</v>
      </c>
      <c r="N19" s="3">
        <v>9.6199999999999992</v>
      </c>
      <c r="O19" s="3" t="s">
        <v>21</v>
      </c>
      <c r="P19" s="3" t="s">
        <v>20</v>
      </c>
      <c r="Q19" s="3">
        <v>0.86</v>
      </c>
      <c r="R19" s="3">
        <v>1.92</v>
      </c>
      <c r="S19" s="3"/>
      <c r="T19" s="3"/>
    </row>
    <row r="20" spans="1:20" x14ac:dyDescent="0.2">
      <c r="A20" t="s">
        <v>263</v>
      </c>
      <c r="B20" s="4" t="s">
        <v>30</v>
      </c>
      <c r="C20" s="4" t="s">
        <v>60</v>
      </c>
      <c r="D20" s="4" t="s">
        <v>1</v>
      </c>
      <c r="E20" s="4">
        <v>4</v>
      </c>
      <c r="F20" s="4">
        <v>4</v>
      </c>
      <c r="G20" s="4">
        <v>4</v>
      </c>
      <c r="H20" s="4" t="s">
        <v>22</v>
      </c>
      <c r="I20" s="4" t="s">
        <v>22</v>
      </c>
      <c r="J20" s="5">
        <v>0.32944444444444398</v>
      </c>
      <c r="K20" s="4">
        <v>474.4</v>
      </c>
      <c r="L20" s="5">
        <v>0.125</v>
      </c>
      <c r="M20" s="5">
        <v>8.4305555555555495E-2</v>
      </c>
      <c r="N20" s="4">
        <v>121.4</v>
      </c>
      <c r="O20" s="4" t="s">
        <v>21</v>
      </c>
      <c r="P20" s="4" t="s">
        <v>20</v>
      </c>
      <c r="Q20" s="4">
        <v>0.98</v>
      </c>
      <c r="R20" s="4">
        <v>16.190000000000001</v>
      </c>
      <c r="S20" s="4"/>
      <c r="T20" s="4"/>
    </row>
    <row r="21" spans="1:20" x14ac:dyDescent="0.2">
      <c r="A21" t="s">
        <v>263</v>
      </c>
      <c r="B21" s="4" t="s">
        <v>30</v>
      </c>
      <c r="C21" s="4" t="s">
        <v>60</v>
      </c>
      <c r="D21" s="4" t="s">
        <v>1</v>
      </c>
      <c r="E21" s="4">
        <v>24</v>
      </c>
      <c r="F21" s="4">
        <v>12</v>
      </c>
      <c r="G21" s="4">
        <v>12</v>
      </c>
      <c r="H21" s="4" t="s">
        <v>44</v>
      </c>
      <c r="I21" s="4" t="s">
        <v>44</v>
      </c>
      <c r="J21" s="5">
        <v>0.34506944444444398</v>
      </c>
      <c r="K21" s="4">
        <v>496.9</v>
      </c>
      <c r="L21" s="5">
        <v>0.125</v>
      </c>
      <c r="M21" s="5">
        <v>3.4201388888888899E-2</v>
      </c>
      <c r="N21" s="4">
        <v>49.25</v>
      </c>
      <c r="O21" s="4" t="s">
        <v>21</v>
      </c>
      <c r="P21" s="4" t="s">
        <v>20</v>
      </c>
      <c r="Q21" s="4">
        <v>0.84</v>
      </c>
      <c r="R21" s="4">
        <v>19.7</v>
      </c>
      <c r="S21" s="4"/>
      <c r="T21" s="4"/>
    </row>
    <row r="22" spans="1:20" x14ac:dyDescent="0.2">
      <c r="A22" t="s">
        <v>263</v>
      </c>
      <c r="B22" s="4" t="s">
        <v>30</v>
      </c>
      <c r="C22" s="4" t="s">
        <v>60</v>
      </c>
      <c r="D22" s="4" t="s">
        <v>1</v>
      </c>
      <c r="E22" s="4">
        <v>24</v>
      </c>
      <c r="F22" s="4">
        <v>24</v>
      </c>
      <c r="G22" s="4">
        <v>24</v>
      </c>
      <c r="H22" s="4" t="s">
        <v>34</v>
      </c>
      <c r="I22" s="4" t="s">
        <v>34</v>
      </c>
      <c r="J22" s="5">
        <v>0.35445601851851899</v>
      </c>
      <c r="K22" s="4">
        <v>510.42</v>
      </c>
      <c r="L22" s="5">
        <v>0.125</v>
      </c>
      <c r="M22" s="5">
        <v>1.81712962962963E-2</v>
      </c>
      <c r="N22" s="4">
        <v>26.17</v>
      </c>
      <c r="O22" s="4" t="s">
        <v>21</v>
      </c>
      <c r="P22" s="4" t="s">
        <v>20</v>
      </c>
      <c r="Q22" s="4">
        <v>0.81</v>
      </c>
      <c r="R22" s="4">
        <v>20.93</v>
      </c>
      <c r="S22" s="4">
        <v>1</v>
      </c>
      <c r="T22" s="4"/>
    </row>
    <row r="23" spans="1:20" x14ac:dyDescent="0.2">
      <c r="A23" t="s">
        <v>263</v>
      </c>
      <c r="B23" s="4" t="s">
        <v>30</v>
      </c>
      <c r="C23" s="4" t="s">
        <v>60</v>
      </c>
      <c r="D23" s="4" t="s">
        <v>1</v>
      </c>
      <c r="E23" s="4">
        <v>24</v>
      </c>
      <c r="F23" s="4">
        <v>48</v>
      </c>
      <c r="G23" s="4">
        <v>48</v>
      </c>
      <c r="H23" s="4" t="s">
        <v>45</v>
      </c>
      <c r="I23" s="4" t="s">
        <v>46</v>
      </c>
      <c r="J23" s="5">
        <v>0.34872685185185198</v>
      </c>
      <c r="K23" s="4">
        <v>502.17</v>
      </c>
      <c r="L23" s="5">
        <v>0.125</v>
      </c>
      <c r="M23" s="5">
        <v>1.63194444444444E-2</v>
      </c>
      <c r="N23" s="4">
        <v>23.5</v>
      </c>
      <c r="O23" s="4" t="s">
        <v>21</v>
      </c>
      <c r="P23" s="4" t="s">
        <v>20</v>
      </c>
      <c r="Q23" s="4">
        <v>0.45</v>
      </c>
      <c r="R23" s="4">
        <v>37.6</v>
      </c>
      <c r="S23" s="4"/>
      <c r="T23" s="4"/>
    </row>
    <row r="24" spans="1:20" x14ac:dyDescent="0.2">
      <c r="A24" t="s">
        <v>263</v>
      </c>
      <c r="B24" s="4" t="s">
        <v>30</v>
      </c>
      <c r="C24" s="4" t="s">
        <v>60</v>
      </c>
      <c r="D24" s="4" t="s">
        <v>2</v>
      </c>
      <c r="E24" s="4">
        <v>24</v>
      </c>
      <c r="F24" s="4">
        <v>7</v>
      </c>
      <c r="G24" s="4">
        <v>7</v>
      </c>
      <c r="H24" s="4" t="s">
        <v>27</v>
      </c>
      <c r="I24" s="4" t="s">
        <v>27</v>
      </c>
      <c r="J24" s="5">
        <v>0.394895833333333</v>
      </c>
      <c r="K24" s="4">
        <v>568.65</v>
      </c>
      <c r="L24" s="5">
        <v>0.125</v>
      </c>
      <c r="M24" s="5">
        <v>5.9363425925925903E-2</v>
      </c>
      <c r="N24" s="4">
        <v>85.48</v>
      </c>
      <c r="O24" s="4" t="s">
        <v>21</v>
      </c>
      <c r="P24" s="4" t="s">
        <v>20</v>
      </c>
      <c r="Q24" s="4">
        <v>0.95</v>
      </c>
      <c r="R24" s="4">
        <v>12.47</v>
      </c>
      <c r="S24" s="4"/>
      <c r="T24" s="4"/>
    </row>
    <row r="25" spans="1:20" x14ac:dyDescent="0.2">
      <c r="A25" t="s">
        <v>263</v>
      </c>
      <c r="B25" s="4" t="s">
        <v>30</v>
      </c>
      <c r="C25" s="4" t="s">
        <v>60</v>
      </c>
      <c r="D25" s="4" t="s">
        <v>2</v>
      </c>
      <c r="E25" s="4">
        <v>24</v>
      </c>
      <c r="F25" s="4">
        <v>14</v>
      </c>
      <c r="G25" s="4">
        <v>14</v>
      </c>
      <c r="H25" s="4" t="s">
        <v>47</v>
      </c>
      <c r="I25" s="4" t="s">
        <v>48</v>
      </c>
      <c r="J25" s="5">
        <v>0.40476851851851903</v>
      </c>
      <c r="K25" s="4">
        <v>582.87</v>
      </c>
      <c r="L25" s="5">
        <v>0.125</v>
      </c>
      <c r="M25" s="5">
        <v>3.2303240740740702E-2</v>
      </c>
      <c r="N25" s="4">
        <v>46.52</v>
      </c>
      <c r="O25" s="4" t="s">
        <v>21</v>
      </c>
      <c r="P25" s="4" t="s">
        <v>20</v>
      </c>
      <c r="Q25" s="4">
        <v>0.89</v>
      </c>
      <c r="R25" s="4">
        <v>13.57</v>
      </c>
      <c r="S25" s="4"/>
      <c r="T25" s="4"/>
    </row>
    <row r="26" spans="1:20" x14ac:dyDescent="0.2">
      <c r="A26" t="s">
        <v>263</v>
      </c>
      <c r="B26" s="4" t="s">
        <v>30</v>
      </c>
      <c r="C26" s="4" t="s">
        <v>60</v>
      </c>
      <c r="D26" s="4" t="s">
        <v>2</v>
      </c>
      <c r="E26" s="4">
        <v>24</v>
      </c>
      <c r="F26" s="4">
        <v>28</v>
      </c>
      <c r="G26" s="4">
        <v>28</v>
      </c>
      <c r="H26" s="4" t="s">
        <v>49</v>
      </c>
      <c r="I26" s="4" t="s">
        <v>50</v>
      </c>
      <c r="J26" s="5">
        <v>0.47414351851851799</v>
      </c>
      <c r="K26" s="4">
        <v>682.77</v>
      </c>
      <c r="L26" s="5">
        <v>0.125</v>
      </c>
      <c r="M26" s="5">
        <v>2.2013888888888899E-2</v>
      </c>
      <c r="N26" s="4">
        <v>31.7</v>
      </c>
      <c r="O26" s="4" t="s">
        <v>21</v>
      </c>
      <c r="P26" s="4" t="s">
        <v>20</v>
      </c>
      <c r="Q26" s="4">
        <v>0.77</v>
      </c>
      <c r="R26" s="12">
        <f>N26/60*1.25*F26</f>
        <v>18.491666666666667</v>
      </c>
      <c r="S26" s="4"/>
      <c r="T26" s="4"/>
    </row>
    <row r="27" spans="1:20" x14ac:dyDescent="0.2">
      <c r="A27" t="s">
        <v>263</v>
      </c>
      <c r="B27" s="4" t="s">
        <v>30</v>
      </c>
      <c r="C27" s="4" t="s">
        <v>60</v>
      </c>
      <c r="D27" s="4" t="s">
        <v>51</v>
      </c>
      <c r="E27" s="4">
        <v>24</v>
      </c>
      <c r="F27" s="4">
        <v>14</v>
      </c>
      <c r="G27" s="4">
        <v>14</v>
      </c>
      <c r="H27" s="4" t="s">
        <v>52</v>
      </c>
      <c r="I27" s="4" t="s">
        <v>53</v>
      </c>
      <c r="J27" s="5">
        <v>0.40498842592592599</v>
      </c>
      <c r="K27" s="4">
        <v>583.17999999999995</v>
      </c>
      <c r="L27" s="5">
        <v>0.125</v>
      </c>
      <c r="M27" s="5">
        <v>3.2465277777777801E-2</v>
      </c>
      <c r="N27" s="4">
        <v>46.75</v>
      </c>
      <c r="O27" s="4" t="s">
        <v>21</v>
      </c>
      <c r="P27" s="4" t="s">
        <v>20</v>
      </c>
      <c r="Q27" s="4">
        <v>0.89</v>
      </c>
      <c r="R27" s="12">
        <f>N27/60*1.25*F27</f>
        <v>13.635416666666668</v>
      </c>
      <c r="S27" s="4"/>
      <c r="T27" s="4"/>
    </row>
    <row r="28" spans="1:20" x14ac:dyDescent="0.2">
      <c r="A28" t="s">
        <v>263</v>
      </c>
      <c r="B28" s="4" t="s">
        <v>30</v>
      </c>
      <c r="C28" s="4" t="s">
        <v>60</v>
      </c>
      <c r="D28" s="4" t="s">
        <v>51</v>
      </c>
      <c r="E28" s="4">
        <v>24</v>
      </c>
      <c r="F28" s="4">
        <v>28</v>
      </c>
      <c r="G28" s="4">
        <v>28</v>
      </c>
      <c r="H28" s="4" t="s">
        <v>54</v>
      </c>
      <c r="I28" s="4" t="s">
        <v>55</v>
      </c>
      <c r="J28" s="5">
        <v>0.47437499999999999</v>
      </c>
      <c r="K28" s="4">
        <v>683.1</v>
      </c>
      <c r="L28" s="5">
        <v>0.125</v>
      </c>
      <c r="M28" s="5">
        <v>2.2002314814814801E-2</v>
      </c>
      <c r="N28" s="4">
        <v>31.68</v>
      </c>
      <c r="O28" s="4" t="s">
        <v>21</v>
      </c>
      <c r="P28" s="4" t="s">
        <v>20</v>
      </c>
      <c r="Q28" s="4">
        <v>0.77</v>
      </c>
      <c r="R28" s="12">
        <f>N28/60*1.25*F28</f>
        <v>18.48</v>
      </c>
      <c r="S28" s="4"/>
      <c r="T28" s="4"/>
    </row>
    <row r="29" spans="1:20" x14ac:dyDescent="0.2">
      <c r="A29" t="s">
        <v>263</v>
      </c>
      <c r="B29" s="4" t="s">
        <v>37</v>
      </c>
      <c r="C29" s="4" t="s">
        <v>60</v>
      </c>
      <c r="D29" s="4" t="s">
        <v>1</v>
      </c>
      <c r="E29" s="4">
        <v>24</v>
      </c>
      <c r="F29" s="4">
        <v>144</v>
      </c>
      <c r="G29" s="4">
        <v>144</v>
      </c>
      <c r="H29" s="4" t="s">
        <v>56</v>
      </c>
      <c r="I29" s="4" t="s">
        <v>57</v>
      </c>
      <c r="J29" s="13">
        <v>2.02569444444444</v>
      </c>
      <c r="K29" s="4">
        <v>2917</v>
      </c>
      <c r="L29" s="5">
        <v>8.3333333333333301E-2</v>
      </c>
      <c r="M29" s="5">
        <v>1.9467592592592599E-2</v>
      </c>
      <c r="N29" s="4">
        <v>28.03</v>
      </c>
      <c r="O29" s="4" t="s">
        <v>58</v>
      </c>
      <c r="P29" s="4" t="s">
        <v>59</v>
      </c>
      <c r="Q29" s="4">
        <v>0.72</v>
      </c>
      <c r="R29" s="4">
        <v>134.56</v>
      </c>
      <c r="S29" s="4"/>
      <c r="T29" s="4"/>
    </row>
    <row r="30" spans="1:20" s="1" customFormat="1" x14ac:dyDescent="0.2">
      <c r="A30" t="s">
        <v>263</v>
      </c>
      <c r="B30" s="3" t="s">
        <v>30</v>
      </c>
      <c r="C30" s="14" t="s">
        <v>62</v>
      </c>
      <c r="D30" s="3" t="s">
        <v>1</v>
      </c>
      <c r="E30" s="4" t="s">
        <v>77</v>
      </c>
      <c r="F30" s="3">
        <v>24</v>
      </c>
      <c r="G30" s="3">
        <v>24</v>
      </c>
      <c r="H30" s="3" t="s">
        <v>34</v>
      </c>
      <c r="I30" s="3" t="s">
        <v>34</v>
      </c>
      <c r="J30" s="9">
        <v>2.3587962962963002E-2</v>
      </c>
      <c r="K30" s="3">
        <v>33.97</v>
      </c>
      <c r="L30" s="9">
        <v>0.41666666666666702</v>
      </c>
      <c r="M30" s="9">
        <v>0.417291666666667</v>
      </c>
      <c r="N30" s="3">
        <v>600.9</v>
      </c>
      <c r="O30" s="3" t="s">
        <v>21</v>
      </c>
      <c r="P30" s="3" t="s">
        <v>20</v>
      </c>
      <c r="Q30" s="3">
        <v>0</v>
      </c>
      <c r="R30" s="3">
        <v>480.72</v>
      </c>
      <c r="T30" s="3" t="s">
        <v>63</v>
      </c>
    </row>
    <row r="31" spans="1:20" s="1" customFormat="1" x14ac:dyDescent="0.2">
      <c r="A31" t="s">
        <v>263</v>
      </c>
      <c r="B31" s="3" t="s">
        <v>30</v>
      </c>
      <c r="C31" s="14" t="s">
        <v>62</v>
      </c>
      <c r="D31" s="3" t="s">
        <v>1</v>
      </c>
      <c r="E31" s="4" t="s">
        <v>77</v>
      </c>
      <c r="F31" s="3">
        <v>48</v>
      </c>
      <c r="G31" s="3">
        <v>48</v>
      </c>
      <c r="H31" s="3" t="s">
        <v>45</v>
      </c>
      <c r="I31" s="3" t="s">
        <v>64</v>
      </c>
      <c r="J31" s="9">
        <v>0.328275462962963</v>
      </c>
      <c r="K31" s="3">
        <v>472.72</v>
      </c>
      <c r="L31" s="9">
        <v>0.41666666666666702</v>
      </c>
      <c r="M31" s="9">
        <v>3.90972222222222E-2</v>
      </c>
      <c r="N31" s="3">
        <v>56.3</v>
      </c>
      <c r="O31" s="3" t="s">
        <v>21</v>
      </c>
      <c r="P31" s="3" t="s">
        <v>20</v>
      </c>
      <c r="Q31" s="3">
        <v>0.17</v>
      </c>
      <c r="R31" s="3">
        <v>90.08</v>
      </c>
      <c r="S31" s="3"/>
      <c r="T31" s="3"/>
    </row>
    <row r="32" spans="1:20" x14ac:dyDescent="0.2">
      <c r="A32" t="s">
        <v>263</v>
      </c>
      <c r="B32" s="4" t="s">
        <v>30</v>
      </c>
      <c r="C32" s="14" t="s">
        <v>62</v>
      </c>
      <c r="D32" s="4" t="s">
        <v>2</v>
      </c>
      <c r="E32" s="4" t="s">
        <v>77</v>
      </c>
      <c r="F32" s="4">
        <v>14</v>
      </c>
      <c r="G32" s="4">
        <v>14</v>
      </c>
      <c r="H32" s="4" t="s">
        <v>47</v>
      </c>
      <c r="I32" s="4" t="s">
        <v>47</v>
      </c>
      <c r="J32" s="5">
        <v>0.35506944444444399</v>
      </c>
      <c r="K32" s="4">
        <v>511.3</v>
      </c>
      <c r="L32" s="5">
        <v>0.41666666666666702</v>
      </c>
      <c r="M32" s="5">
        <v>4.57407407407407E-2</v>
      </c>
      <c r="N32" s="4">
        <v>65.87</v>
      </c>
      <c r="O32" s="4" t="s">
        <v>21</v>
      </c>
      <c r="P32" s="4" t="s">
        <v>20</v>
      </c>
      <c r="Q32" s="4">
        <v>0.55000000000000004</v>
      </c>
      <c r="R32" s="4">
        <v>19.21</v>
      </c>
      <c r="S32" s="4">
        <v>1</v>
      </c>
      <c r="T32" s="4"/>
    </row>
    <row r="33" spans="1:20" x14ac:dyDescent="0.2">
      <c r="A33" t="s">
        <v>263</v>
      </c>
      <c r="B33" s="4" t="s">
        <v>30</v>
      </c>
      <c r="C33" s="14" t="s">
        <v>62</v>
      </c>
      <c r="D33" s="4" t="s">
        <v>2</v>
      </c>
      <c r="E33" s="4" t="s">
        <v>78</v>
      </c>
      <c r="F33" s="4">
        <v>28</v>
      </c>
      <c r="G33" s="4">
        <v>28</v>
      </c>
      <c r="H33" s="4" t="s">
        <v>49</v>
      </c>
      <c r="I33" s="4" t="s">
        <v>65</v>
      </c>
      <c r="J33" s="5">
        <v>0.377847222222222</v>
      </c>
      <c r="K33" s="4">
        <v>544.1</v>
      </c>
      <c r="L33" s="5">
        <v>8.3333333333333301E-2</v>
      </c>
      <c r="M33" s="5">
        <v>4.3124999999999997E-2</v>
      </c>
      <c r="N33" s="4">
        <v>62.1</v>
      </c>
      <c r="O33" s="4" t="s">
        <v>21</v>
      </c>
      <c r="P33" s="4" t="s">
        <v>20</v>
      </c>
      <c r="Q33" s="4">
        <v>0.31</v>
      </c>
      <c r="R33" s="4">
        <v>36.229999999999997</v>
      </c>
      <c r="S33" s="4"/>
      <c r="T33" s="4"/>
    </row>
    <row r="34" spans="1:20" x14ac:dyDescent="0.2">
      <c r="A34" t="s">
        <v>263</v>
      </c>
      <c r="B34" s="3" t="s">
        <v>30</v>
      </c>
      <c r="C34" s="14" t="s">
        <v>62</v>
      </c>
      <c r="D34" s="4" t="s">
        <v>67</v>
      </c>
      <c r="E34" s="4" t="s">
        <v>78</v>
      </c>
      <c r="F34" s="4">
        <v>6</v>
      </c>
      <c r="G34" s="4">
        <v>6</v>
      </c>
      <c r="H34" s="4" t="s">
        <v>68</v>
      </c>
      <c r="I34" s="4" t="s">
        <v>68</v>
      </c>
      <c r="J34" s="5">
        <v>0.33148148148148099</v>
      </c>
      <c r="K34" s="4">
        <v>477.33</v>
      </c>
      <c r="L34" s="5">
        <v>0.16666666666666699</v>
      </c>
      <c r="M34" s="5">
        <v>7.4224537037037006E-2</v>
      </c>
      <c r="N34" s="4">
        <v>106.88</v>
      </c>
      <c r="O34" s="4" t="s">
        <v>69</v>
      </c>
      <c r="P34" s="4" t="s">
        <v>20</v>
      </c>
      <c r="Q34" s="4">
        <v>0.74</v>
      </c>
      <c r="R34" s="4">
        <v>13.36</v>
      </c>
      <c r="S34" s="4"/>
      <c r="T34" s="4"/>
    </row>
    <row r="35" spans="1:20" x14ac:dyDescent="0.2">
      <c r="A35" t="s">
        <v>263</v>
      </c>
      <c r="B35" s="3" t="s">
        <v>30</v>
      </c>
      <c r="C35" s="14" t="s">
        <v>62</v>
      </c>
      <c r="D35" s="4" t="s">
        <v>67</v>
      </c>
      <c r="E35" s="4" t="s">
        <v>78</v>
      </c>
      <c r="F35" s="4">
        <v>12</v>
      </c>
      <c r="G35" s="4">
        <v>12</v>
      </c>
      <c r="H35" s="4" t="s">
        <v>70</v>
      </c>
      <c r="I35" s="4" t="s">
        <v>71</v>
      </c>
      <c r="J35" s="5">
        <v>0.33694444444444399</v>
      </c>
      <c r="K35" s="4">
        <v>485.2</v>
      </c>
      <c r="L35" s="5">
        <v>0.16666666666666699</v>
      </c>
      <c r="M35" s="5">
        <v>4.4606481481481497E-2</v>
      </c>
      <c r="N35" s="4">
        <v>64.23</v>
      </c>
      <c r="O35" s="4" t="s">
        <v>69</v>
      </c>
      <c r="P35" s="4" t="s">
        <v>20</v>
      </c>
      <c r="Q35" s="4">
        <v>0.63</v>
      </c>
      <c r="R35" s="4">
        <v>16.059999999999999</v>
      </c>
      <c r="S35" s="4"/>
      <c r="T35" s="4"/>
    </row>
    <row r="36" spans="1:20" x14ac:dyDescent="0.2">
      <c r="A36" t="s">
        <v>263</v>
      </c>
      <c r="B36" s="3" t="s">
        <v>30</v>
      </c>
      <c r="C36" s="14" t="s">
        <v>62</v>
      </c>
      <c r="D36" s="4" t="s">
        <v>67</v>
      </c>
      <c r="E36" s="4" t="s">
        <v>78</v>
      </c>
      <c r="F36" s="4">
        <v>24</v>
      </c>
      <c r="G36" s="4">
        <v>24</v>
      </c>
      <c r="H36" s="4" t="s">
        <v>72</v>
      </c>
      <c r="I36" s="4" t="s">
        <v>73</v>
      </c>
      <c r="J36" s="5">
        <v>0.33907407407407397</v>
      </c>
      <c r="K36" s="4">
        <v>488.27</v>
      </c>
      <c r="L36" s="5">
        <v>0.16666666666666699</v>
      </c>
      <c r="M36" s="5">
        <v>4.0312500000000001E-2</v>
      </c>
      <c r="N36" s="4">
        <v>58.05</v>
      </c>
      <c r="O36" s="4" t="s">
        <v>69</v>
      </c>
      <c r="P36" s="4" t="s">
        <v>20</v>
      </c>
      <c r="Q36" s="4">
        <v>0.35</v>
      </c>
      <c r="R36" s="4">
        <v>29.02</v>
      </c>
      <c r="S36" s="4"/>
      <c r="T36" s="4"/>
    </row>
    <row r="37" spans="1:20" x14ac:dyDescent="0.2">
      <c r="A37" t="s">
        <v>263</v>
      </c>
      <c r="B37" s="4" t="s">
        <v>37</v>
      </c>
      <c r="C37" s="14" t="s">
        <v>62</v>
      </c>
      <c r="D37" s="4" t="s">
        <v>2</v>
      </c>
      <c r="E37" s="4" t="s">
        <v>77</v>
      </c>
      <c r="F37" s="4">
        <v>84</v>
      </c>
      <c r="G37" s="4">
        <v>84</v>
      </c>
      <c r="H37" s="4" t="s">
        <v>75</v>
      </c>
      <c r="I37" s="4" t="s">
        <v>76</v>
      </c>
      <c r="J37" s="13">
        <v>2.0781134259259302</v>
      </c>
      <c r="K37" s="4">
        <v>2992.48</v>
      </c>
      <c r="L37" s="5">
        <v>8.3333333333333301E-2</v>
      </c>
      <c r="M37" s="5">
        <v>5.2407407407407403E-2</v>
      </c>
      <c r="N37" s="4">
        <v>75.47</v>
      </c>
      <c r="O37" s="4" t="s">
        <v>58</v>
      </c>
      <c r="P37" s="4" t="s">
        <v>66</v>
      </c>
      <c r="Q37" s="4">
        <v>0.47</v>
      </c>
      <c r="R37" s="4">
        <v>134.16</v>
      </c>
      <c r="S37" s="4"/>
      <c r="T37" s="4"/>
    </row>
    <row r="38" spans="1:20" x14ac:dyDescent="0.2">
      <c r="A38" t="s">
        <v>263</v>
      </c>
      <c r="B38" s="3" t="s">
        <v>30</v>
      </c>
      <c r="C38" s="4" t="s">
        <v>79</v>
      </c>
      <c r="D38" s="4" t="s">
        <v>1</v>
      </c>
      <c r="E38" s="4" t="s">
        <v>96</v>
      </c>
      <c r="F38" s="4">
        <v>1</v>
      </c>
      <c r="G38" s="4">
        <v>1</v>
      </c>
      <c r="H38" s="4" t="s">
        <v>80</v>
      </c>
      <c r="I38" s="4" t="s">
        <v>80</v>
      </c>
      <c r="J38" s="5">
        <v>6.04166666666667E-3</v>
      </c>
      <c r="K38" s="4">
        <v>8.6999999999999993</v>
      </c>
      <c r="L38" s="5">
        <v>8.3333333333333301E-2</v>
      </c>
      <c r="M38" s="5">
        <v>6.1226851851851798E-3</v>
      </c>
      <c r="N38" s="4">
        <v>8.82</v>
      </c>
      <c r="O38" s="4" t="s">
        <v>21</v>
      </c>
      <c r="P38" s="4" t="s">
        <v>20</v>
      </c>
      <c r="Q38" s="4">
        <v>0.99</v>
      </c>
      <c r="R38" s="4">
        <v>0.28999999999999998</v>
      </c>
      <c r="S38" s="4">
        <v>1</v>
      </c>
      <c r="T38" s="4"/>
    </row>
    <row r="39" spans="1:20" x14ac:dyDescent="0.2">
      <c r="A39" t="s">
        <v>263</v>
      </c>
      <c r="B39" s="3" t="s">
        <v>30</v>
      </c>
      <c r="C39" s="4" t="s">
        <v>79</v>
      </c>
      <c r="D39" s="4" t="s">
        <v>1</v>
      </c>
      <c r="E39" s="4" t="s">
        <v>95</v>
      </c>
      <c r="F39" s="4">
        <v>2</v>
      </c>
      <c r="G39" s="4">
        <v>2</v>
      </c>
      <c r="H39" s="4" t="s">
        <v>18</v>
      </c>
      <c r="I39" s="4" t="s">
        <v>81</v>
      </c>
      <c r="J39" s="5">
        <v>6.42361111111111E-3</v>
      </c>
      <c r="K39" s="4">
        <v>9.25</v>
      </c>
      <c r="L39" s="5">
        <v>8.3333333333333301E-2</v>
      </c>
      <c r="M39" s="5">
        <v>5.9722222222222199E-3</v>
      </c>
      <c r="N39" s="4">
        <v>8.6</v>
      </c>
      <c r="O39" s="4" t="s">
        <v>21</v>
      </c>
      <c r="P39" s="4" t="s">
        <v>20</v>
      </c>
      <c r="Q39" s="4">
        <v>0.54</v>
      </c>
      <c r="R39" s="4">
        <v>0.56999999999999995</v>
      </c>
      <c r="S39" s="4"/>
      <c r="T39" s="4"/>
    </row>
    <row r="40" spans="1:20" x14ac:dyDescent="0.2">
      <c r="A40" t="s">
        <v>263</v>
      </c>
      <c r="B40" s="3" t="s">
        <v>30</v>
      </c>
      <c r="C40" s="4" t="s">
        <v>79</v>
      </c>
      <c r="D40" s="4" t="s">
        <v>2</v>
      </c>
      <c r="E40" s="4" t="s">
        <v>97</v>
      </c>
      <c r="F40" s="4">
        <v>1</v>
      </c>
      <c r="G40" s="4">
        <v>1</v>
      </c>
      <c r="H40" s="4" t="s">
        <v>82</v>
      </c>
      <c r="I40" s="4" t="s">
        <v>83</v>
      </c>
      <c r="J40" s="5">
        <v>7.1527777777777796E-3</v>
      </c>
      <c r="K40" s="4">
        <v>10.3</v>
      </c>
      <c r="L40" s="5">
        <v>8.3333333333333301E-2</v>
      </c>
      <c r="M40" s="5">
        <v>7.1990740740740704E-3</v>
      </c>
      <c r="N40" s="4">
        <v>10.37</v>
      </c>
      <c r="O40" s="4" t="s">
        <v>21</v>
      </c>
      <c r="P40" s="4" t="s">
        <v>20</v>
      </c>
      <c r="Q40" s="4">
        <v>0.99</v>
      </c>
      <c r="R40" s="4">
        <v>0.22</v>
      </c>
      <c r="S40" s="4"/>
      <c r="T40" s="4"/>
    </row>
    <row r="41" spans="1:20" x14ac:dyDescent="0.2">
      <c r="A41" t="s">
        <v>263</v>
      </c>
      <c r="B41" s="3" t="s">
        <v>30</v>
      </c>
      <c r="C41" s="4" t="s">
        <v>79</v>
      </c>
      <c r="D41" s="4" t="s">
        <v>2</v>
      </c>
      <c r="E41" s="4" t="s">
        <v>98</v>
      </c>
      <c r="F41" s="4">
        <v>2</v>
      </c>
      <c r="G41" s="4">
        <v>2</v>
      </c>
      <c r="H41" s="4" t="s">
        <v>25</v>
      </c>
      <c r="I41" s="4" t="s">
        <v>84</v>
      </c>
      <c r="J41" s="5">
        <v>7.1296296296296299E-3</v>
      </c>
      <c r="K41" s="4">
        <v>10.27</v>
      </c>
      <c r="L41" s="5">
        <v>8.3333333333333301E-2</v>
      </c>
      <c r="M41" s="5">
        <v>6.9560185185185202E-3</v>
      </c>
      <c r="N41" s="4">
        <v>10.02</v>
      </c>
      <c r="O41" s="4" t="s">
        <v>21</v>
      </c>
      <c r="P41" s="4" t="s">
        <v>20</v>
      </c>
      <c r="Q41" s="4">
        <v>0.51</v>
      </c>
      <c r="R41" s="4">
        <v>0.42</v>
      </c>
      <c r="S41" s="4"/>
      <c r="T41" s="4"/>
    </row>
    <row r="42" spans="1:20" x14ac:dyDescent="0.2">
      <c r="A42" t="s">
        <v>263</v>
      </c>
      <c r="B42" s="3" t="s">
        <v>30</v>
      </c>
      <c r="C42" s="4" t="s">
        <v>79</v>
      </c>
      <c r="D42" s="4" t="s">
        <v>67</v>
      </c>
      <c r="E42" s="4" t="s">
        <v>99</v>
      </c>
      <c r="F42" s="4">
        <v>1</v>
      </c>
      <c r="G42" s="4">
        <v>1</v>
      </c>
      <c r="H42" s="4" t="s">
        <v>85</v>
      </c>
      <c r="I42" s="4" t="s">
        <v>86</v>
      </c>
      <c r="J42" s="5">
        <v>6.08796296296296E-3</v>
      </c>
      <c r="K42" s="4">
        <v>8.77</v>
      </c>
      <c r="L42" s="5">
        <v>8.3333333333333301E-2</v>
      </c>
      <c r="M42" s="5">
        <v>6.1458333333333304E-3</v>
      </c>
      <c r="N42" s="4">
        <v>8.85</v>
      </c>
      <c r="O42" s="4" t="s">
        <v>69</v>
      </c>
      <c r="P42" s="4" t="s">
        <v>20</v>
      </c>
      <c r="Q42" s="4">
        <v>0.99</v>
      </c>
      <c r="R42" s="12">
        <f>3*N42/60*G42</f>
        <v>0.44249999999999995</v>
      </c>
      <c r="S42" s="4"/>
      <c r="T42" s="4"/>
    </row>
    <row r="43" spans="1:20" x14ac:dyDescent="0.2">
      <c r="A43" t="s">
        <v>263</v>
      </c>
      <c r="B43" s="3" t="s">
        <v>30</v>
      </c>
      <c r="C43" s="4" t="s">
        <v>79</v>
      </c>
      <c r="D43" s="4" t="s">
        <v>1</v>
      </c>
      <c r="E43" s="4" t="s">
        <v>101</v>
      </c>
      <c r="F43" s="4">
        <v>16</v>
      </c>
      <c r="G43" s="4">
        <v>16</v>
      </c>
      <c r="H43" s="4" t="s">
        <v>24</v>
      </c>
      <c r="I43" s="4" t="s">
        <v>87</v>
      </c>
      <c r="J43" s="5">
        <v>0.186944444444444</v>
      </c>
      <c r="K43" s="4">
        <v>269.2</v>
      </c>
      <c r="L43" s="13">
        <v>4.1666666666666699E-2</v>
      </c>
      <c r="M43" s="5">
        <v>1.2847222222222201E-2</v>
      </c>
      <c r="N43" s="4">
        <v>18.5</v>
      </c>
      <c r="O43" s="5" t="s">
        <v>21</v>
      </c>
      <c r="P43" s="4" t="s">
        <v>88</v>
      </c>
      <c r="Q43" s="4">
        <v>0.91</v>
      </c>
      <c r="R43" s="4">
        <v>9.8699999999999992</v>
      </c>
      <c r="S43" s="4"/>
      <c r="T43" s="4"/>
    </row>
    <row r="44" spans="1:20" x14ac:dyDescent="0.2">
      <c r="A44" t="s">
        <v>263</v>
      </c>
      <c r="B44" s="3" t="s">
        <v>30</v>
      </c>
      <c r="C44" s="4" t="s">
        <v>79</v>
      </c>
      <c r="D44" s="4" t="s">
        <v>1</v>
      </c>
      <c r="E44" s="4" t="s">
        <v>100</v>
      </c>
      <c r="F44" s="4">
        <v>32</v>
      </c>
      <c r="G44" s="4">
        <v>32</v>
      </c>
      <c r="H44" s="4" t="s">
        <v>89</v>
      </c>
      <c r="I44" s="4" t="s">
        <v>90</v>
      </c>
      <c r="J44" s="5">
        <v>0.18350694444444399</v>
      </c>
      <c r="K44" s="4">
        <v>264.25</v>
      </c>
      <c r="L44" s="13">
        <v>2.0833333333333301E-2</v>
      </c>
      <c r="M44" s="5">
        <v>6.4467592592592597E-3</v>
      </c>
      <c r="N44" s="4">
        <v>9.2799999999999994</v>
      </c>
      <c r="O44" s="5" t="s">
        <v>21</v>
      </c>
      <c r="P44" s="4" t="s">
        <v>91</v>
      </c>
      <c r="Q44" s="4">
        <v>0.89</v>
      </c>
      <c r="R44" s="4">
        <v>9.9</v>
      </c>
      <c r="S44" s="4">
        <v>1</v>
      </c>
      <c r="T44" s="4"/>
    </row>
    <row r="45" spans="1:20" x14ac:dyDescent="0.2">
      <c r="A45" t="s">
        <v>263</v>
      </c>
      <c r="B45" s="4" t="s">
        <v>37</v>
      </c>
      <c r="C45" s="4" t="s">
        <v>79</v>
      </c>
      <c r="D45" s="4" t="s">
        <v>1</v>
      </c>
      <c r="E45" s="4" t="s">
        <v>100</v>
      </c>
      <c r="F45" s="4">
        <v>192</v>
      </c>
      <c r="G45" s="4">
        <v>192</v>
      </c>
      <c r="H45" s="4" t="s">
        <v>75</v>
      </c>
      <c r="I45" s="4" t="s">
        <v>92</v>
      </c>
      <c r="J45" s="13">
        <v>1.09969907407407</v>
      </c>
      <c r="K45" s="4">
        <v>1583.57</v>
      </c>
      <c r="L45" s="15">
        <v>2.0833333333333301E-2</v>
      </c>
      <c r="M45" s="5">
        <v>6.8518518518518503E-3</v>
      </c>
      <c r="N45" s="4">
        <v>9.8699999999999992</v>
      </c>
      <c r="O45" s="4" t="s">
        <v>93</v>
      </c>
      <c r="P45" s="4" t="s">
        <v>94</v>
      </c>
      <c r="Q45" s="4">
        <v>0.84</v>
      </c>
      <c r="R45" s="4">
        <v>63.15</v>
      </c>
      <c r="S45" s="4"/>
      <c r="T45" s="4"/>
    </row>
    <row r="46" spans="1:20" x14ac:dyDescent="0.2">
      <c r="A46" t="s">
        <v>263</v>
      </c>
      <c r="B46" s="4" t="s">
        <v>106</v>
      </c>
      <c r="C46" s="4" t="s">
        <v>105</v>
      </c>
      <c r="D46" s="4" t="s">
        <v>1</v>
      </c>
      <c r="E46" s="4" t="s">
        <v>96</v>
      </c>
      <c r="F46" s="4">
        <v>1</v>
      </c>
      <c r="G46" s="4">
        <v>1</v>
      </c>
      <c r="H46" s="4" t="s">
        <v>80</v>
      </c>
      <c r="I46" s="4" t="s">
        <v>80</v>
      </c>
      <c r="J46" s="5">
        <v>1.9490740740740701E-2</v>
      </c>
      <c r="K46" s="4">
        <v>28.07</v>
      </c>
      <c r="L46" s="5">
        <v>8.3333333333333301E-2</v>
      </c>
      <c r="M46" s="5">
        <v>1.9918981481481499E-2</v>
      </c>
      <c r="N46" s="4">
        <v>28.68</v>
      </c>
      <c r="O46" s="4" t="s">
        <v>21</v>
      </c>
      <c r="P46" s="4" t="s">
        <v>20</v>
      </c>
      <c r="Q46" s="4">
        <v>0.98</v>
      </c>
      <c r="R46" s="4">
        <v>0.96</v>
      </c>
      <c r="S46" s="4"/>
      <c r="T46" s="4"/>
    </row>
    <row r="47" spans="1:20" x14ac:dyDescent="0.2">
      <c r="A47" t="s">
        <v>263</v>
      </c>
      <c r="B47" s="4" t="s">
        <v>106</v>
      </c>
      <c r="C47" s="4" t="s">
        <v>105</v>
      </c>
      <c r="D47" s="4" t="s">
        <v>1</v>
      </c>
      <c r="E47" s="4" t="s">
        <v>95</v>
      </c>
      <c r="F47" s="4">
        <v>2</v>
      </c>
      <c r="G47" s="4">
        <v>2</v>
      </c>
      <c r="H47" s="4" t="s">
        <v>18</v>
      </c>
      <c r="I47" s="4" t="s">
        <v>18</v>
      </c>
      <c r="J47" s="5">
        <v>2.0289351851851899E-2</v>
      </c>
      <c r="K47" s="4">
        <v>29.22</v>
      </c>
      <c r="L47" s="5">
        <v>8.3333333333333301E-2</v>
      </c>
      <c r="M47" s="5">
        <v>1.23032407407407E-2</v>
      </c>
      <c r="N47" s="4">
        <v>17.72</v>
      </c>
      <c r="O47" s="4" t="s">
        <v>21</v>
      </c>
      <c r="P47" s="4" t="s">
        <v>20</v>
      </c>
      <c r="Q47" s="4">
        <v>0.82</v>
      </c>
      <c r="R47" s="4">
        <v>1.18</v>
      </c>
      <c r="S47" s="4">
        <v>1</v>
      </c>
      <c r="T47" s="4"/>
    </row>
    <row r="48" spans="1:20" x14ac:dyDescent="0.2">
      <c r="A48" t="s">
        <v>263</v>
      </c>
      <c r="B48" s="4" t="s">
        <v>37</v>
      </c>
      <c r="C48" s="4" t="s">
        <v>105</v>
      </c>
      <c r="D48" s="4" t="s">
        <v>1</v>
      </c>
      <c r="E48" s="4" t="s">
        <v>97</v>
      </c>
      <c r="F48" s="4">
        <v>288</v>
      </c>
      <c r="G48" s="4">
        <v>288</v>
      </c>
      <c r="H48" s="4" t="s">
        <v>74</v>
      </c>
      <c r="I48" s="4" t="s">
        <v>102</v>
      </c>
      <c r="J48" s="13">
        <v>1.7020254629629601</v>
      </c>
      <c r="K48" s="4">
        <v>2450.92</v>
      </c>
      <c r="L48" s="5">
        <v>4.1666666666666699E-2</v>
      </c>
      <c r="M48" s="5">
        <v>1.36111111111111E-2</v>
      </c>
      <c r="N48" s="4">
        <v>19.600000000000001</v>
      </c>
      <c r="O48" s="4" t="s">
        <v>103</v>
      </c>
      <c r="P48" s="4" t="s">
        <v>104</v>
      </c>
      <c r="Q48" s="4">
        <v>0.43</v>
      </c>
      <c r="R48" s="4">
        <v>188.16</v>
      </c>
      <c r="S48" s="4"/>
      <c r="T48" s="4" t="s">
        <v>112</v>
      </c>
    </row>
    <row r="49" spans="1:20" ht="17" customHeight="1" x14ac:dyDescent="0.2">
      <c r="A49" t="s">
        <v>263</v>
      </c>
      <c r="B49" s="3" t="s">
        <v>30</v>
      </c>
      <c r="C49" s="4" t="s">
        <v>113</v>
      </c>
      <c r="D49" s="4" t="s">
        <v>1</v>
      </c>
      <c r="E49" s="4">
        <v>24</v>
      </c>
      <c r="F49" s="4">
        <v>12</v>
      </c>
      <c r="G49" s="4">
        <v>12</v>
      </c>
      <c r="H49" s="4" t="s">
        <v>44</v>
      </c>
      <c r="I49" s="4" t="s">
        <v>44</v>
      </c>
      <c r="J49" s="5">
        <v>0.22321759259259299</v>
      </c>
      <c r="K49" s="4">
        <v>321.43</v>
      </c>
      <c r="L49" s="5">
        <v>8.3333333333333301E-2</v>
      </c>
      <c r="M49" s="5">
        <v>2.5104166666666702E-2</v>
      </c>
      <c r="N49" s="4">
        <v>36.15</v>
      </c>
      <c r="O49" s="4" t="s">
        <v>21</v>
      </c>
      <c r="P49" s="4" t="s">
        <v>20</v>
      </c>
      <c r="Q49" s="4">
        <v>0.74</v>
      </c>
      <c r="R49" s="4">
        <v>14.46</v>
      </c>
      <c r="S49" s="4"/>
      <c r="T49" s="4"/>
    </row>
    <row r="50" spans="1:20" x14ac:dyDescent="0.2">
      <c r="A50" t="s">
        <v>263</v>
      </c>
      <c r="B50" s="3" t="s">
        <v>30</v>
      </c>
      <c r="C50" s="4" t="s">
        <v>113</v>
      </c>
      <c r="D50" s="4" t="s">
        <v>1</v>
      </c>
      <c r="E50" s="4">
        <v>24</v>
      </c>
      <c r="F50" s="4">
        <v>24</v>
      </c>
      <c r="G50" s="4">
        <v>24</v>
      </c>
      <c r="H50" s="4" t="s">
        <v>34</v>
      </c>
      <c r="I50" s="4" t="s">
        <v>107</v>
      </c>
      <c r="J50" s="5">
        <v>0.21428240740740701</v>
      </c>
      <c r="K50" s="4">
        <v>308.57</v>
      </c>
      <c r="L50" s="5">
        <v>8.3333333333333301E-2</v>
      </c>
      <c r="M50" s="5">
        <v>1.21990740740741E-2</v>
      </c>
      <c r="N50" s="4">
        <v>17.57</v>
      </c>
      <c r="O50" s="4" t="s">
        <v>21</v>
      </c>
      <c r="P50" s="4" t="s">
        <v>20</v>
      </c>
      <c r="Q50" s="4">
        <v>0.73</v>
      </c>
      <c r="R50" s="4">
        <v>14.05</v>
      </c>
      <c r="S50" s="4">
        <v>1</v>
      </c>
      <c r="T50" s="4"/>
    </row>
    <row r="51" spans="1:20" x14ac:dyDescent="0.2">
      <c r="A51" t="s">
        <v>263</v>
      </c>
      <c r="B51" s="3" t="s">
        <v>30</v>
      </c>
      <c r="C51" s="4" t="s">
        <v>113</v>
      </c>
      <c r="D51" s="4" t="s">
        <v>1</v>
      </c>
      <c r="E51" s="4">
        <v>24</v>
      </c>
      <c r="F51" s="4">
        <v>36</v>
      </c>
      <c r="G51" s="4">
        <v>36</v>
      </c>
      <c r="H51" s="4" t="s">
        <v>42</v>
      </c>
      <c r="I51" s="4" t="s">
        <v>108</v>
      </c>
      <c r="J51" s="5">
        <v>0.21206018518518499</v>
      </c>
      <c r="K51" s="4">
        <v>305.37</v>
      </c>
      <c r="L51" s="5">
        <v>8.3333333333333301E-2</v>
      </c>
      <c r="M51" s="5">
        <v>1.0115740740740699E-2</v>
      </c>
      <c r="N51" s="4">
        <v>14.57</v>
      </c>
      <c r="O51" s="4" t="s">
        <v>21</v>
      </c>
      <c r="P51" s="4" t="s">
        <v>20</v>
      </c>
      <c r="Q51" s="4">
        <v>0.57999999999999996</v>
      </c>
      <c r="R51" s="4">
        <v>17.48</v>
      </c>
      <c r="S51" s="4"/>
      <c r="T51" s="4"/>
    </row>
    <row r="52" spans="1:20" x14ac:dyDescent="0.2">
      <c r="A52" t="s">
        <v>263</v>
      </c>
      <c r="B52" s="3" t="s">
        <v>30</v>
      </c>
      <c r="C52" s="4" t="s">
        <v>113</v>
      </c>
      <c r="D52" s="4" t="s">
        <v>2</v>
      </c>
      <c r="E52" s="4">
        <v>24</v>
      </c>
      <c r="F52" s="4">
        <v>14</v>
      </c>
      <c r="G52" s="4">
        <v>14</v>
      </c>
      <c r="H52" s="4" t="s">
        <v>47</v>
      </c>
      <c r="I52" s="4" t="s">
        <v>109</v>
      </c>
      <c r="J52" s="5">
        <v>0.23519675925925901</v>
      </c>
      <c r="K52" s="4">
        <v>338.68</v>
      </c>
      <c r="L52" s="5">
        <v>8.3333333333333301E-2</v>
      </c>
      <c r="M52" s="5">
        <v>2.2766203703703702E-2</v>
      </c>
      <c r="N52" s="12">
        <v>32.78</v>
      </c>
      <c r="O52" s="5" t="s">
        <v>21</v>
      </c>
      <c r="P52" s="4" t="s">
        <v>20</v>
      </c>
      <c r="Q52" s="4">
        <v>0.74</v>
      </c>
      <c r="R52" s="4">
        <v>9.56</v>
      </c>
      <c r="S52" s="4"/>
      <c r="T52" s="4"/>
    </row>
    <row r="53" spans="1:20" x14ac:dyDescent="0.2">
      <c r="A53" t="s">
        <v>263</v>
      </c>
      <c r="B53" s="3" t="s">
        <v>30</v>
      </c>
      <c r="C53" s="4" t="s">
        <v>113</v>
      </c>
      <c r="D53" s="4" t="s">
        <v>2</v>
      </c>
      <c r="E53" s="4">
        <v>24</v>
      </c>
      <c r="F53" s="4">
        <v>28</v>
      </c>
      <c r="G53" s="4">
        <v>28</v>
      </c>
      <c r="H53" s="4" t="s">
        <v>49</v>
      </c>
      <c r="I53" s="4" t="s">
        <v>110</v>
      </c>
      <c r="J53" s="5">
        <v>0.25651620370370398</v>
      </c>
      <c r="K53" s="4">
        <v>369.38</v>
      </c>
      <c r="L53" s="5">
        <v>8.3333333333333301E-2</v>
      </c>
      <c r="M53" s="5">
        <v>1.25462962962963E-2</v>
      </c>
      <c r="N53" s="12">
        <v>18.07</v>
      </c>
      <c r="O53" s="5" t="s">
        <v>21</v>
      </c>
      <c r="P53" s="4" t="s">
        <v>20</v>
      </c>
      <c r="Q53" s="4">
        <v>0.73</v>
      </c>
      <c r="R53" s="4">
        <v>10.54</v>
      </c>
      <c r="S53" s="4"/>
      <c r="T53" s="4"/>
    </row>
    <row r="54" spans="1:20" x14ac:dyDescent="0.2">
      <c r="A54" t="s">
        <v>263</v>
      </c>
      <c r="B54" s="4" t="s">
        <v>37</v>
      </c>
      <c r="C54" s="4" t="s">
        <v>113</v>
      </c>
      <c r="D54" s="4" t="s">
        <v>1</v>
      </c>
      <c r="E54" s="4">
        <v>24</v>
      </c>
      <c r="F54" s="4">
        <v>144</v>
      </c>
      <c r="G54" s="4">
        <v>144</v>
      </c>
      <c r="H54" s="4" t="s">
        <v>56</v>
      </c>
      <c r="I54" s="4" t="s">
        <v>111</v>
      </c>
      <c r="J54" s="13">
        <v>1.25953703703704</v>
      </c>
      <c r="K54" s="4">
        <v>1813.73</v>
      </c>
      <c r="L54" s="5">
        <v>4.1666666666666699E-2</v>
      </c>
      <c r="M54" s="5">
        <v>1.08449074074074E-2</v>
      </c>
      <c r="N54" s="4">
        <v>15.62</v>
      </c>
      <c r="O54" s="4" t="s">
        <v>58</v>
      </c>
      <c r="P54" s="4" t="s">
        <v>59</v>
      </c>
      <c r="Q54" s="4">
        <v>0.81</v>
      </c>
      <c r="R54" s="4">
        <v>74.959999999999994</v>
      </c>
      <c r="S54" s="4"/>
      <c r="T54" s="4"/>
    </row>
    <row r="55" spans="1:20" x14ac:dyDescent="0.2">
      <c r="A55" t="s">
        <v>263</v>
      </c>
      <c r="B55" s="3" t="s">
        <v>30</v>
      </c>
      <c r="C55" s="4" t="s">
        <v>120</v>
      </c>
      <c r="D55" s="4" t="s">
        <v>1</v>
      </c>
      <c r="E55" s="4">
        <v>24</v>
      </c>
      <c r="F55" s="4">
        <v>3</v>
      </c>
      <c r="G55" s="4">
        <v>3</v>
      </c>
      <c r="H55" s="4" t="s">
        <v>117</v>
      </c>
      <c r="I55" s="4" t="s">
        <v>117</v>
      </c>
      <c r="J55" s="5">
        <v>3.3437500000000002E-2</v>
      </c>
      <c r="K55" s="4">
        <v>48.15</v>
      </c>
      <c r="L55" s="5">
        <v>8.3333333333333329E-2</v>
      </c>
      <c r="M55" s="5">
        <v>2.3402777777777783E-2</v>
      </c>
      <c r="N55" s="4">
        <v>33.700000000000003</v>
      </c>
      <c r="O55" s="4" t="s">
        <v>21</v>
      </c>
      <c r="P55" s="4" t="s">
        <v>20</v>
      </c>
      <c r="Q55" s="4">
        <v>0.48</v>
      </c>
      <c r="R55" s="4">
        <v>3.37</v>
      </c>
      <c r="S55" s="4"/>
      <c r="T55" s="4"/>
    </row>
    <row r="56" spans="1:20" x14ac:dyDescent="0.2">
      <c r="A56" t="s">
        <v>263</v>
      </c>
      <c r="B56" s="3" t="s">
        <v>30</v>
      </c>
      <c r="C56" s="4" t="s">
        <v>120</v>
      </c>
      <c r="D56" s="4" t="s">
        <v>1</v>
      </c>
      <c r="E56" s="4">
        <v>24</v>
      </c>
      <c r="F56" s="4">
        <v>6</v>
      </c>
      <c r="G56" s="4">
        <v>6</v>
      </c>
      <c r="H56" s="4" t="s">
        <v>23</v>
      </c>
      <c r="I56" s="4" t="s">
        <v>118</v>
      </c>
      <c r="J56" s="5">
        <v>2.7094907407407404E-2</v>
      </c>
      <c r="K56" s="4">
        <v>39.020000000000003</v>
      </c>
      <c r="L56" s="5">
        <v>8.3333333333333329E-2</v>
      </c>
      <c r="M56" s="5">
        <v>2.0266203703703703E-2</v>
      </c>
      <c r="N56" s="4">
        <v>29.18</v>
      </c>
      <c r="O56" s="4" t="s">
        <v>21</v>
      </c>
      <c r="P56" s="4" t="s">
        <v>20</v>
      </c>
      <c r="Q56" s="4">
        <v>0.22</v>
      </c>
      <c r="R56" s="4">
        <v>5.84</v>
      </c>
      <c r="S56" s="4"/>
      <c r="T56" s="4"/>
    </row>
    <row r="57" spans="1:20" x14ac:dyDescent="0.2">
      <c r="A57" t="s">
        <v>263</v>
      </c>
      <c r="B57" s="3" t="s">
        <v>30</v>
      </c>
      <c r="C57" s="4" t="s">
        <v>120</v>
      </c>
      <c r="D57" s="4" t="s">
        <v>67</v>
      </c>
      <c r="E57" s="4">
        <v>24</v>
      </c>
      <c r="F57" s="4">
        <v>1</v>
      </c>
      <c r="G57" s="4">
        <v>1</v>
      </c>
      <c r="H57" s="4" t="s">
        <v>85</v>
      </c>
      <c r="I57" s="4" t="s">
        <v>85</v>
      </c>
      <c r="J57" s="5">
        <v>2.7175925925925926E-2</v>
      </c>
      <c r="K57" s="4">
        <v>39.130000000000003</v>
      </c>
      <c r="L57" s="5">
        <v>8.3333333333333329E-2</v>
      </c>
      <c r="M57" s="5">
        <v>3.0266203703703708E-2</v>
      </c>
      <c r="N57" s="4">
        <v>43.58</v>
      </c>
      <c r="O57" s="4" t="s">
        <v>69</v>
      </c>
      <c r="P57" s="4" t="s">
        <v>20</v>
      </c>
      <c r="Q57" s="4">
        <v>0.9</v>
      </c>
      <c r="R57" s="4">
        <f>3*F57*N57/60</f>
        <v>2.1790000000000003</v>
      </c>
      <c r="S57" s="4">
        <v>1</v>
      </c>
      <c r="T57" s="4"/>
    </row>
    <row r="58" spans="1:20" x14ac:dyDescent="0.2">
      <c r="A58" t="s">
        <v>263</v>
      </c>
      <c r="B58" s="3" t="s">
        <v>30</v>
      </c>
      <c r="C58" s="4" t="s">
        <v>120</v>
      </c>
      <c r="D58" s="4" t="s">
        <v>67</v>
      </c>
      <c r="E58" s="4">
        <v>24</v>
      </c>
      <c r="F58" s="4">
        <v>2</v>
      </c>
      <c r="G58" s="4">
        <v>2</v>
      </c>
      <c r="H58" s="4" t="s">
        <v>119</v>
      </c>
      <c r="I58" s="4" t="s">
        <v>119</v>
      </c>
      <c r="J58" s="5">
        <v>2.9340277777777781E-2</v>
      </c>
      <c r="K58" s="4">
        <v>42.25</v>
      </c>
      <c r="L58" s="5">
        <v>8.3333333333333329E-2</v>
      </c>
      <c r="M58" s="5">
        <v>2.3460648148148147E-2</v>
      </c>
      <c r="N58" s="4">
        <v>33.78</v>
      </c>
      <c r="O58" s="4" t="s">
        <v>69</v>
      </c>
      <c r="P58" s="4" t="s">
        <v>20</v>
      </c>
      <c r="Q58" s="4">
        <v>0.63</v>
      </c>
      <c r="R58" s="4">
        <f>3*F58*N58/60</f>
        <v>3.3780000000000001</v>
      </c>
      <c r="S58" s="4"/>
      <c r="T58" s="4"/>
    </row>
    <row r="59" spans="1:20" x14ac:dyDescent="0.2">
      <c r="A59" t="s">
        <v>263</v>
      </c>
      <c r="B59" s="3" t="s">
        <v>30</v>
      </c>
      <c r="C59" s="4" t="s">
        <v>120</v>
      </c>
      <c r="D59" s="4" t="s">
        <v>2</v>
      </c>
      <c r="E59" s="4">
        <v>24</v>
      </c>
      <c r="F59" s="4">
        <v>2</v>
      </c>
      <c r="G59" s="4">
        <v>2</v>
      </c>
      <c r="H59" s="4" t="s">
        <v>25</v>
      </c>
      <c r="I59" s="4" t="s">
        <v>25</v>
      </c>
      <c r="J59" s="5">
        <v>2.8807870370370373E-2</v>
      </c>
      <c r="K59" s="4">
        <v>41.48</v>
      </c>
      <c r="L59" s="5">
        <v>8.3333333333333329E-2</v>
      </c>
      <c r="M59" s="5">
        <v>2.3587962962962963E-2</v>
      </c>
      <c r="N59" s="4">
        <v>33.97</v>
      </c>
      <c r="O59" s="4" t="s">
        <v>21</v>
      </c>
      <c r="P59" s="4" t="s">
        <v>20</v>
      </c>
      <c r="Q59" s="4">
        <v>0.61</v>
      </c>
      <c r="R59" s="4">
        <v>1.42</v>
      </c>
      <c r="S59" s="4"/>
      <c r="T59" s="4"/>
    </row>
    <row r="60" spans="1:20" x14ac:dyDescent="0.2">
      <c r="A60" t="s">
        <v>263</v>
      </c>
      <c r="B60" s="3" t="s">
        <v>30</v>
      </c>
      <c r="C60" s="3" t="s">
        <v>114</v>
      </c>
      <c r="D60" s="4" t="s">
        <v>1</v>
      </c>
      <c r="E60" s="7">
        <v>6</v>
      </c>
      <c r="F60" s="4">
        <v>6</v>
      </c>
      <c r="G60" s="4">
        <v>6</v>
      </c>
      <c r="H60" s="4" t="s">
        <v>23</v>
      </c>
      <c r="I60" s="4" t="s">
        <v>23</v>
      </c>
      <c r="J60" s="5">
        <v>0.41206018518518517</v>
      </c>
      <c r="K60" s="4">
        <v>593.37</v>
      </c>
      <c r="L60" s="5">
        <v>0.25</v>
      </c>
      <c r="M60" s="5">
        <v>7.9861111111111105E-2</v>
      </c>
      <c r="N60" s="4">
        <v>115</v>
      </c>
      <c r="O60" s="4" t="s">
        <v>21</v>
      </c>
      <c r="P60" s="4" t="s">
        <v>20</v>
      </c>
      <c r="Q60" s="4">
        <v>0.86</v>
      </c>
      <c r="R60" s="4">
        <v>23</v>
      </c>
      <c r="S60" s="4">
        <v>1</v>
      </c>
      <c r="T60" s="4"/>
    </row>
    <row r="61" spans="1:20" x14ac:dyDescent="0.2">
      <c r="A61" t="s">
        <v>263</v>
      </c>
      <c r="B61" s="3" t="s">
        <v>30</v>
      </c>
      <c r="C61" s="3" t="s">
        <v>114</v>
      </c>
      <c r="D61" s="4" t="s">
        <v>1</v>
      </c>
      <c r="E61" s="7">
        <v>12</v>
      </c>
      <c r="F61" s="4">
        <v>12</v>
      </c>
      <c r="G61" s="4">
        <v>12</v>
      </c>
      <c r="H61" s="4" t="s">
        <v>44</v>
      </c>
      <c r="I61" s="4" t="s">
        <v>44</v>
      </c>
      <c r="J61" s="5">
        <v>0.56690972222222225</v>
      </c>
      <c r="K61" s="4">
        <v>816.35</v>
      </c>
      <c r="L61" s="5">
        <v>0.25</v>
      </c>
      <c r="M61" s="5">
        <v>7.1018518518518522E-2</v>
      </c>
      <c r="N61" s="4">
        <v>102.27</v>
      </c>
      <c r="O61" s="4" t="s">
        <v>21</v>
      </c>
      <c r="P61" s="4" t="s">
        <v>20</v>
      </c>
      <c r="Q61" s="4">
        <v>0.67</v>
      </c>
      <c r="R61" s="4">
        <v>40.909999999999997</v>
      </c>
      <c r="S61" s="4"/>
      <c r="T61" s="4"/>
    </row>
    <row r="62" spans="1:20" x14ac:dyDescent="0.2">
      <c r="A62" t="s">
        <v>263</v>
      </c>
      <c r="B62" s="3" t="s">
        <v>30</v>
      </c>
      <c r="C62" s="3" t="s">
        <v>114</v>
      </c>
      <c r="D62" s="4" t="s">
        <v>2</v>
      </c>
      <c r="E62" s="7">
        <v>7</v>
      </c>
      <c r="F62" s="4">
        <v>7</v>
      </c>
      <c r="G62" s="4">
        <v>7</v>
      </c>
      <c r="H62" s="4" t="s">
        <v>27</v>
      </c>
      <c r="I62" s="4" t="s">
        <v>116</v>
      </c>
      <c r="J62" s="5">
        <v>0.33819444444444446</v>
      </c>
      <c r="K62" s="4">
        <v>487</v>
      </c>
      <c r="L62" s="5">
        <v>0.25</v>
      </c>
      <c r="M62" s="5">
        <v>6.6145833333333334E-2</v>
      </c>
      <c r="N62" s="4">
        <v>95.25</v>
      </c>
      <c r="O62" s="4" t="s">
        <v>21</v>
      </c>
      <c r="P62" s="4" t="s">
        <v>20</v>
      </c>
      <c r="Q62" s="4">
        <v>0.73</v>
      </c>
      <c r="R62" s="4">
        <v>13.89</v>
      </c>
      <c r="S62" s="4"/>
      <c r="T62" s="4"/>
    </row>
    <row r="63" spans="1:20" x14ac:dyDescent="0.2">
      <c r="A63" t="s">
        <v>263</v>
      </c>
      <c r="B63" s="3" t="s">
        <v>30</v>
      </c>
      <c r="C63" s="3" t="s">
        <v>114</v>
      </c>
      <c r="D63" s="4" t="s">
        <v>2</v>
      </c>
      <c r="E63" s="7">
        <v>14</v>
      </c>
      <c r="F63" s="4">
        <v>14</v>
      </c>
      <c r="G63" s="4">
        <v>14</v>
      </c>
      <c r="H63" s="4" t="s">
        <v>47</v>
      </c>
      <c r="I63" s="4" t="s">
        <v>115</v>
      </c>
      <c r="J63" s="5">
        <v>0.24916666666666668</v>
      </c>
      <c r="K63" s="4">
        <v>358.8</v>
      </c>
      <c r="L63" s="5">
        <v>0.25</v>
      </c>
      <c r="M63" s="5">
        <v>4.4131944444444446E-2</v>
      </c>
      <c r="N63" s="4">
        <v>63.55</v>
      </c>
      <c r="O63" s="4" t="s">
        <v>21</v>
      </c>
      <c r="P63" s="4" t="s">
        <v>20</v>
      </c>
      <c r="Q63" s="4">
        <v>0.4</v>
      </c>
      <c r="R63" s="4">
        <v>18.54</v>
      </c>
      <c r="S63" s="4"/>
      <c r="T63" s="4"/>
    </row>
    <row r="64" spans="1:20" x14ac:dyDescent="0.2">
      <c r="A64" t="s">
        <v>263</v>
      </c>
      <c r="B64" s="4" t="s">
        <v>37</v>
      </c>
      <c r="C64" s="3" t="s">
        <v>114</v>
      </c>
      <c r="D64" s="4" t="s">
        <v>1</v>
      </c>
      <c r="E64" s="4" t="s">
        <v>183</v>
      </c>
      <c r="F64" s="4">
        <v>36</v>
      </c>
      <c r="G64" s="4">
        <v>36</v>
      </c>
      <c r="H64" s="4" t="s">
        <v>42</v>
      </c>
      <c r="I64" s="4" t="s">
        <v>182</v>
      </c>
      <c r="J64" s="13">
        <v>2.609212962962963</v>
      </c>
      <c r="K64" s="4">
        <v>3757.27</v>
      </c>
      <c r="L64" s="5">
        <v>0.20833333333333334</v>
      </c>
      <c r="M64" s="5">
        <v>8.7268518518518523E-2</v>
      </c>
      <c r="N64" s="4">
        <v>125.67</v>
      </c>
      <c r="O64" s="4" t="s">
        <v>21</v>
      </c>
      <c r="P64" s="4" t="s">
        <v>123</v>
      </c>
      <c r="Q64" s="4">
        <v>0.83</v>
      </c>
      <c r="R64" s="4">
        <v>150.80000000000001</v>
      </c>
      <c r="S64" s="4"/>
      <c r="T64" s="4"/>
    </row>
    <row r="65" spans="1:20" x14ac:dyDescent="0.2">
      <c r="A65" t="s">
        <v>263</v>
      </c>
      <c r="B65" s="4" t="s">
        <v>106</v>
      </c>
      <c r="C65" s="4" t="s">
        <v>121</v>
      </c>
      <c r="D65" s="4" t="s">
        <v>1</v>
      </c>
      <c r="E65" s="4" t="s">
        <v>124</v>
      </c>
      <c r="F65" s="4">
        <v>2</v>
      </c>
      <c r="G65" s="4">
        <v>2</v>
      </c>
      <c r="H65" s="4" t="s">
        <v>18</v>
      </c>
      <c r="I65" s="4" t="s">
        <v>18</v>
      </c>
      <c r="J65" s="5">
        <v>0.16473379629629628</v>
      </c>
      <c r="K65" s="4">
        <v>237.22</v>
      </c>
      <c r="L65" s="5">
        <v>0.20833333333333334</v>
      </c>
      <c r="M65" s="5">
        <v>9.3171296296296294E-2</v>
      </c>
      <c r="N65" s="4">
        <v>134.16999999999999</v>
      </c>
      <c r="O65" s="4" t="s">
        <v>21</v>
      </c>
      <c r="P65" s="4" t="s">
        <v>20</v>
      </c>
      <c r="Q65" s="4">
        <v>0.88</v>
      </c>
      <c r="R65" s="4">
        <v>8.94</v>
      </c>
      <c r="S65" s="4"/>
      <c r="T65" s="4"/>
    </row>
    <row r="66" spans="1:20" x14ac:dyDescent="0.2">
      <c r="A66" t="s">
        <v>263</v>
      </c>
      <c r="B66" s="4" t="s">
        <v>106</v>
      </c>
      <c r="C66" s="4" t="s">
        <v>121</v>
      </c>
      <c r="D66" s="4" t="s">
        <v>67</v>
      </c>
      <c r="E66" s="4" t="s">
        <v>124</v>
      </c>
      <c r="F66" s="4">
        <v>2</v>
      </c>
      <c r="G66" s="4">
        <v>2</v>
      </c>
      <c r="H66" s="4" t="s">
        <v>119</v>
      </c>
      <c r="I66" s="4" t="s">
        <v>122</v>
      </c>
      <c r="J66" s="5">
        <v>0.17962962962962961</v>
      </c>
      <c r="K66" s="4">
        <v>258.67</v>
      </c>
      <c r="L66" s="5">
        <v>0.20833333333333334</v>
      </c>
      <c r="M66" s="5">
        <v>0.10204861111111112</v>
      </c>
      <c r="N66" s="4">
        <v>146.94999999999999</v>
      </c>
      <c r="O66" s="4" t="s">
        <v>69</v>
      </c>
      <c r="P66" s="4" t="s">
        <v>20</v>
      </c>
      <c r="Q66" s="4">
        <v>0.88</v>
      </c>
      <c r="R66" s="4">
        <v>6.12</v>
      </c>
      <c r="S66" s="4"/>
      <c r="T66" s="4"/>
    </row>
    <row r="67" spans="1:20" x14ac:dyDescent="0.2">
      <c r="A67" t="s">
        <v>263</v>
      </c>
      <c r="B67" s="4" t="s">
        <v>106</v>
      </c>
      <c r="C67" s="4" t="s">
        <v>121</v>
      </c>
      <c r="D67" s="4" t="s">
        <v>2</v>
      </c>
      <c r="E67" s="4" t="s">
        <v>124</v>
      </c>
      <c r="F67" s="4">
        <v>2</v>
      </c>
      <c r="G67" s="4">
        <v>2</v>
      </c>
      <c r="H67" s="4" t="s">
        <v>25</v>
      </c>
      <c r="I67" s="4" t="s">
        <v>25</v>
      </c>
      <c r="J67" s="5">
        <v>0.19857638888888887</v>
      </c>
      <c r="K67" s="4">
        <v>285.95</v>
      </c>
      <c r="L67" s="5">
        <v>0.20833333333333334</v>
      </c>
      <c r="M67" s="5">
        <v>0.11163194444444445</v>
      </c>
      <c r="N67" s="4">
        <v>160.75</v>
      </c>
      <c r="O67" s="4" t="s">
        <v>21</v>
      </c>
      <c r="P67" s="4" t="s">
        <v>20</v>
      </c>
      <c r="Q67" s="4">
        <v>0.89</v>
      </c>
      <c r="R67" s="4">
        <v>6.7</v>
      </c>
      <c r="S67" s="4">
        <v>1</v>
      </c>
      <c r="T67" s="4"/>
    </row>
    <row r="68" spans="1:20" x14ac:dyDescent="0.2">
      <c r="A68" t="s">
        <v>263</v>
      </c>
      <c r="B68" s="3" t="s">
        <v>253</v>
      </c>
      <c r="C68" s="4" t="s">
        <v>121</v>
      </c>
      <c r="D68" s="4" t="s">
        <v>2</v>
      </c>
      <c r="E68" t="s">
        <v>252</v>
      </c>
      <c r="F68">
        <v>8</v>
      </c>
      <c r="G68">
        <v>8</v>
      </c>
      <c r="H68" t="s">
        <v>28</v>
      </c>
      <c r="I68" t="s">
        <v>248</v>
      </c>
      <c r="J68" s="26">
        <v>2.0273611111111109</v>
      </c>
      <c r="K68">
        <v>2919.4</v>
      </c>
      <c r="L68" s="26">
        <v>1.0416666666666667</v>
      </c>
      <c r="M68" s="27">
        <v>0.34812500000000002</v>
      </c>
      <c r="N68">
        <v>501.3</v>
      </c>
      <c r="O68" t="s">
        <v>21</v>
      </c>
      <c r="P68" t="s">
        <v>249</v>
      </c>
      <c r="Q68">
        <v>0.73</v>
      </c>
      <c r="R68">
        <v>83.55</v>
      </c>
    </row>
    <row r="69" spans="1:20" x14ac:dyDescent="0.2">
      <c r="A69" t="s">
        <v>263</v>
      </c>
      <c r="B69" s="3" t="s">
        <v>253</v>
      </c>
      <c r="C69" s="4" t="s">
        <v>121</v>
      </c>
      <c r="D69" s="4" t="s">
        <v>2</v>
      </c>
      <c r="E69" t="s">
        <v>251</v>
      </c>
      <c r="F69">
        <v>12</v>
      </c>
      <c r="G69">
        <v>12</v>
      </c>
      <c r="H69" t="s">
        <v>245</v>
      </c>
      <c r="I69" t="s">
        <v>246</v>
      </c>
      <c r="J69" s="26">
        <v>2.0467361111111111</v>
      </c>
      <c r="K69">
        <v>2947.3</v>
      </c>
      <c r="L69" s="26">
        <v>1.0416666666666667</v>
      </c>
      <c r="M69" s="27">
        <v>0.24984953703703705</v>
      </c>
      <c r="N69">
        <v>359.78</v>
      </c>
      <c r="O69" t="s">
        <v>21</v>
      </c>
      <c r="P69" t="s">
        <v>247</v>
      </c>
      <c r="Q69">
        <v>0.68</v>
      </c>
      <c r="R69">
        <v>89.95</v>
      </c>
    </row>
    <row r="70" spans="1:20" x14ac:dyDescent="0.2">
      <c r="A70" t="s">
        <v>263</v>
      </c>
      <c r="B70" s="3" t="s">
        <v>253</v>
      </c>
      <c r="C70" s="4" t="s">
        <v>121</v>
      </c>
      <c r="D70" s="4" t="s">
        <v>2</v>
      </c>
      <c r="E70" s="28" t="s">
        <v>260</v>
      </c>
      <c r="F70">
        <v>16</v>
      </c>
      <c r="G70">
        <v>16</v>
      </c>
      <c r="H70" t="s">
        <v>42</v>
      </c>
      <c r="I70" t="s">
        <v>244</v>
      </c>
      <c r="J70" s="26">
        <v>2.0331134259259258</v>
      </c>
      <c r="K70">
        <v>2927.68</v>
      </c>
      <c r="L70" s="26">
        <v>1.0416666666666667</v>
      </c>
      <c r="M70" s="27">
        <v>0.19849537037037038</v>
      </c>
      <c r="N70">
        <v>285.83</v>
      </c>
      <c r="O70" t="s">
        <v>21</v>
      </c>
      <c r="P70" t="s">
        <v>212</v>
      </c>
      <c r="Q70">
        <v>0.64</v>
      </c>
      <c r="R70">
        <v>95.28</v>
      </c>
    </row>
    <row r="71" spans="1:20" x14ac:dyDescent="0.2">
      <c r="A71" t="s">
        <v>263</v>
      </c>
      <c r="B71" s="3" t="s">
        <v>253</v>
      </c>
      <c r="C71" s="4" t="s">
        <v>121</v>
      </c>
      <c r="D71" s="4" t="s">
        <v>2</v>
      </c>
      <c r="E71" t="s">
        <v>250</v>
      </c>
      <c r="F71">
        <v>24</v>
      </c>
      <c r="G71">
        <v>24</v>
      </c>
      <c r="H71" t="s">
        <v>241</v>
      </c>
      <c r="I71" t="s">
        <v>242</v>
      </c>
      <c r="J71" s="26">
        <v>2.0464930555555556</v>
      </c>
      <c r="K71">
        <v>2946.95</v>
      </c>
      <c r="L71" s="26">
        <v>1.0416666666666667</v>
      </c>
      <c r="M71" s="27">
        <v>0.15145833333333333</v>
      </c>
      <c r="N71">
        <v>218.1</v>
      </c>
      <c r="O71" t="s">
        <v>21</v>
      </c>
      <c r="P71" t="s">
        <v>243</v>
      </c>
      <c r="Q71">
        <v>0.56000000000000005</v>
      </c>
      <c r="R71">
        <v>109.05</v>
      </c>
      <c r="S71">
        <v>1</v>
      </c>
    </row>
    <row r="72" spans="1:20" x14ac:dyDescent="0.2">
      <c r="A72" t="s">
        <v>263</v>
      </c>
      <c r="B72" s="3" t="s">
        <v>253</v>
      </c>
      <c r="C72" s="4" t="s">
        <v>121</v>
      </c>
      <c r="D72" s="4" t="s">
        <v>2</v>
      </c>
      <c r="E72" t="s">
        <v>259</v>
      </c>
      <c r="F72">
        <v>56</v>
      </c>
      <c r="G72">
        <v>56</v>
      </c>
      <c r="H72" t="s">
        <v>238</v>
      </c>
      <c r="I72" t="s">
        <v>239</v>
      </c>
      <c r="J72" s="26">
        <v>2.1143518518518518</v>
      </c>
      <c r="K72">
        <v>3044.67</v>
      </c>
      <c r="L72" s="26">
        <v>1.0416666666666667</v>
      </c>
      <c r="M72" s="27">
        <v>0.10637731481481481</v>
      </c>
      <c r="N72">
        <v>153.18</v>
      </c>
      <c r="O72" t="s">
        <v>240</v>
      </c>
      <c r="P72" t="s">
        <v>36</v>
      </c>
      <c r="Q72">
        <v>0.35</v>
      </c>
      <c r="R72">
        <v>181.55</v>
      </c>
    </row>
    <row r="73" spans="1:20" x14ac:dyDescent="0.2">
      <c r="A73" t="s">
        <v>264</v>
      </c>
      <c r="B73" s="3" t="s">
        <v>106</v>
      </c>
      <c r="C73" s="7" t="s">
        <v>256</v>
      </c>
      <c r="D73" s="3" t="s">
        <v>1</v>
      </c>
      <c r="E73" s="3" t="s">
        <v>128</v>
      </c>
      <c r="F73" s="3">
        <v>1</v>
      </c>
      <c r="G73" s="3">
        <v>1</v>
      </c>
      <c r="H73" s="3" t="s">
        <v>80</v>
      </c>
      <c r="I73" s="3" t="s">
        <v>80</v>
      </c>
      <c r="J73" s="9">
        <v>2.1400462962962965E-2</v>
      </c>
      <c r="K73" s="3">
        <v>30.82</v>
      </c>
      <c r="L73" s="9">
        <v>8.3333333333333329E-2</v>
      </c>
      <c r="M73" s="9">
        <v>2.1493055555555557E-2</v>
      </c>
      <c r="N73" s="3">
        <v>30.95</v>
      </c>
      <c r="O73" s="3" t="s">
        <v>21</v>
      </c>
      <c r="P73" s="3" t="s">
        <v>20</v>
      </c>
      <c r="Q73" s="3">
        <v>1</v>
      </c>
      <c r="R73" s="3">
        <v>1.03</v>
      </c>
      <c r="S73" s="3">
        <v>1</v>
      </c>
      <c r="T73" s="3"/>
    </row>
    <row r="74" spans="1:20" x14ac:dyDescent="0.2">
      <c r="A74" t="s">
        <v>264</v>
      </c>
      <c r="B74" s="3" t="s">
        <v>106</v>
      </c>
      <c r="C74" s="7" t="s">
        <v>256</v>
      </c>
      <c r="D74" s="3" t="s">
        <v>1</v>
      </c>
      <c r="E74" s="3" t="s">
        <v>129</v>
      </c>
      <c r="F74" s="3">
        <v>2</v>
      </c>
      <c r="G74" s="3">
        <v>2</v>
      </c>
      <c r="H74" s="3" t="s">
        <v>18</v>
      </c>
      <c r="I74" s="3" t="s">
        <v>126</v>
      </c>
      <c r="J74" s="9">
        <v>2.0856481481481479E-2</v>
      </c>
      <c r="K74" s="3">
        <v>30.03</v>
      </c>
      <c r="L74" s="9">
        <v>8.3333333333333329E-2</v>
      </c>
      <c r="M74" s="9">
        <v>1.9895833333333331E-2</v>
      </c>
      <c r="N74" s="3">
        <v>28.65</v>
      </c>
      <c r="O74" s="3" t="s">
        <v>21</v>
      </c>
      <c r="P74" s="3" t="s">
        <v>20</v>
      </c>
      <c r="Q74" s="3">
        <v>0.52</v>
      </c>
      <c r="R74" s="3">
        <v>1.91</v>
      </c>
      <c r="S74" s="3"/>
      <c r="T74" s="3"/>
    </row>
    <row r="75" spans="1:20" x14ac:dyDescent="0.2">
      <c r="A75" t="s">
        <v>264</v>
      </c>
      <c r="B75" s="3" t="s">
        <v>106</v>
      </c>
      <c r="C75" s="7" t="s">
        <v>256</v>
      </c>
      <c r="D75" s="3" t="s">
        <v>67</v>
      </c>
      <c r="E75" s="3" t="s">
        <v>130</v>
      </c>
      <c r="F75" s="3">
        <v>1</v>
      </c>
      <c r="G75" s="3">
        <v>1</v>
      </c>
      <c r="H75" s="3" t="s">
        <v>85</v>
      </c>
      <c r="I75" s="3" t="s">
        <v>125</v>
      </c>
      <c r="J75" s="9">
        <v>2.1863425925925925E-2</v>
      </c>
      <c r="K75" s="3">
        <v>31.48</v>
      </c>
      <c r="L75" s="9">
        <v>8.3333333333333329E-2</v>
      </c>
      <c r="M75" s="9">
        <v>2.2175925925925929E-2</v>
      </c>
      <c r="N75" s="3">
        <v>31.93</v>
      </c>
      <c r="O75" s="3" t="s">
        <v>69</v>
      </c>
      <c r="P75" s="3" t="s">
        <v>20</v>
      </c>
      <c r="Q75" s="3">
        <v>0.99</v>
      </c>
      <c r="R75" s="3">
        <f>3*N75/60*F75</f>
        <v>1.5964999999999998</v>
      </c>
      <c r="S75" s="3"/>
      <c r="T75" s="3"/>
    </row>
    <row r="76" spans="1:20" ht="17" x14ac:dyDescent="0.2">
      <c r="A76" t="s">
        <v>264</v>
      </c>
      <c r="B76" s="3" t="s">
        <v>30</v>
      </c>
      <c r="C76" s="7" t="s">
        <v>256</v>
      </c>
      <c r="D76" s="3" t="s">
        <v>1</v>
      </c>
      <c r="E76" s="3" t="s">
        <v>133</v>
      </c>
      <c r="F76" s="16">
        <v>64</v>
      </c>
      <c r="G76" s="16">
        <v>64</v>
      </c>
      <c r="H76" s="3" t="s">
        <v>135</v>
      </c>
      <c r="I76" s="16" t="s">
        <v>139</v>
      </c>
      <c r="J76" s="17" t="s">
        <v>143</v>
      </c>
      <c r="K76" s="3">
        <v>10356</v>
      </c>
      <c r="L76" s="9"/>
      <c r="M76" s="9">
        <v>0.11277777777777778</v>
      </c>
      <c r="N76" s="16">
        <v>162.4</v>
      </c>
      <c r="O76" s="3"/>
      <c r="P76" s="3"/>
      <c r="Q76" s="16">
        <v>1</v>
      </c>
      <c r="R76" s="16">
        <v>173.3</v>
      </c>
      <c r="S76" s="3">
        <v>1</v>
      </c>
      <c r="T76" s="3"/>
    </row>
    <row r="77" spans="1:20" ht="17" x14ac:dyDescent="0.2">
      <c r="A77" t="s">
        <v>264</v>
      </c>
      <c r="B77" s="3" t="s">
        <v>30</v>
      </c>
      <c r="C77" s="7" t="s">
        <v>256</v>
      </c>
      <c r="D77" s="3" t="s">
        <v>1</v>
      </c>
      <c r="E77" s="3" t="s">
        <v>132</v>
      </c>
      <c r="F77" s="16">
        <v>320</v>
      </c>
      <c r="G77" s="16">
        <v>320</v>
      </c>
      <c r="H77" s="3" t="s">
        <v>134</v>
      </c>
      <c r="I77" s="16" t="s">
        <v>137</v>
      </c>
      <c r="J77" s="17" t="s">
        <v>141</v>
      </c>
      <c r="K77" s="3">
        <v>10818</v>
      </c>
      <c r="L77" s="9"/>
      <c r="M77" s="9">
        <v>6.1805555555555558E-2</v>
      </c>
      <c r="N77" s="16">
        <v>89</v>
      </c>
      <c r="O77" s="3"/>
      <c r="P77" s="3"/>
      <c r="Q77" s="16">
        <v>0.38</v>
      </c>
      <c r="R77" s="16">
        <v>180.9</v>
      </c>
      <c r="S77" s="3"/>
      <c r="T77" s="3"/>
    </row>
    <row r="78" spans="1:20" ht="17" x14ac:dyDescent="0.2">
      <c r="A78" t="s">
        <v>264</v>
      </c>
      <c r="B78" s="3" t="s">
        <v>30</v>
      </c>
      <c r="C78" s="7" t="s">
        <v>256</v>
      </c>
      <c r="D78" s="3" t="s">
        <v>1</v>
      </c>
      <c r="E78" s="16" t="s">
        <v>131</v>
      </c>
      <c r="F78" s="16">
        <v>320</v>
      </c>
      <c r="G78" s="16">
        <v>320</v>
      </c>
      <c r="H78" s="3" t="s">
        <v>134</v>
      </c>
      <c r="I78" s="16" t="s">
        <v>138</v>
      </c>
      <c r="J78" s="17" t="s">
        <v>142</v>
      </c>
      <c r="K78" s="3">
        <v>10374</v>
      </c>
      <c r="L78" s="9"/>
      <c r="M78" s="9">
        <v>4.8472222222222222E-2</v>
      </c>
      <c r="N78" s="16">
        <v>69.8</v>
      </c>
      <c r="O78" s="3"/>
      <c r="P78" s="3"/>
      <c r="Q78" s="16">
        <v>0.46</v>
      </c>
      <c r="R78" s="16">
        <v>173.7</v>
      </c>
      <c r="S78" s="3"/>
      <c r="T78" s="3"/>
    </row>
    <row r="79" spans="1:20" ht="17" x14ac:dyDescent="0.2">
      <c r="A79" t="s">
        <v>264</v>
      </c>
      <c r="B79" s="3" t="s">
        <v>37</v>
      </c>
      <c r="C79" s="7" t="s">
        <v>256</v>
      </c>
      <c r="D79" s="3" t="s">
        <v>1</v>
      </c>
      <c r="E79" s="3" t="s">
        <v>133</v>
      </c>
      <c r="F79" s="16">
        <v>384</v>
      </c>
      <c r="G79" s="16">
        <v>384</v>
      </c>
      <c r="H79" s="3" t="s">
        <v>136</v>
      </c>
      <c r="I79" s="16" t="s">
        <v>140</v>
      </c>
      <c r="J79" s="17" t="s">
        <v>144</v>
      </c>
      <c r="K79" s="3">
        <v>42978</v>
      </c>
      <c r="L79" s="9"/>
      <c r="M79" s="9">
        <v>7.8125E-2</v>
      </c>
      <c r="N79" s="16">
        <v>112.5</v>
      </c>
      <c r="O79" s="3"/>
      <c r="P79" s="3"/>
      <c r="Q79" s="16">
        <v>1</v>
      </c>
      <c r="R79" s="16">
        <v>719.9</v>
      </c>
      <c r="S79" s="3"/>
      <c r="T79" s="3"/>
    </row>
    <row r="80" spans="1:20" x14ac:dyDescent="0.2">
      <c r="A80" t="s">
        <v>264</v>
      </c>
      <c r="B80" s="3" t="s">
        <v>167</v>
      </c>
      <c r="C80" s="7" t="s">
        <v>256</v>
      </c>
      <c r="D80" s="3" t="s">
        <v>1</v>
      </c>
      <c r="E80" s="3" t="s">
        <v>165</v>
      </c>
      <c r="F80" s="3">
        <v>1152</v>
      </c>
      <c r="G80" s="3">
        <v>1152</v>
      </c>
      <c r="H80" s="3">
        <v>4608</v>
      </c>
      <c r="I80" s="3">
        <v>3669.49</v>
      </c>
      <c r="J80" s="8">
        <v>42.495949074074076</v>
      </c>
      <c r="K80" s="3">
        <v>61194.17</v>
      </c>
      <c r="L80" s="9">
        <v>8.3333333333333329E-2</v>
      </c>
      <c r="M80" s="9">
        <v>4.2534722222222217E-2</v>
      </c>
      <c r="N80" s="3">
        <v>61.25</v>
      </c>
      <c r="O80" s="3" t="s">
        <v>166</v>
      </c>
      <c r="P80" s="3" t="s">
        <v>164</v>
      </c>
      <c r="Q80" s="3">
        <v>0.87</v>
      </c>
      <c r="R80" s="18">
        <v>2352</v>
      </c>
      <c r="S80" s="3"/>
      <c r="T80" s="3"/>
    </row>
    <row r="81" spans="1:20" x14ac:dyDescent="0.2">
      <c r="A81" t="s">
        <v>264</v>
      </c>
      <c r="B81" s="3" t="s">
        <v>30</v>
      </c>
      <c r="C81" s="3" t="s">
        <v>145</v>
      </c>
      <c r="D81" s="3" t="s">
        <v>1</v>
      </c>
      <c r="E81" s="3"/>
      <c r="F81" s="3">
        <v>1</v>
      </c>
      <c r="G81" s="3">
        <v>1</v>
      </c>
      <c r="H81" s="3" t="s">
        <v>80</v>
      </c>
      <c r="I81" s="3" t="s">
        <v>80</v>
      </c>
      <c r="J81" s="9">
        <v>7.407407407407407E-4</v>
      </c>
      <c r="K81" s="3">
        <v>1.07</v>
      </c>
      <c r="L81" s="9">
        <v>0.16666666666666666</v>
      </c>
      <c r="M81" s="9">
        <v>8.449074074074075E-4</v>
      </c>
      <c r="N81" s="3">
        <v>1.22</v>
      </c>
      <c r="O81" s="3" t="s">
        <v>21</v>
      </c>
      <c r="P81" s="3" t="s">
        <v>20</v>
      </c>
      <c r="Q81" s="3">
        <v>0.88</v>
      </c>
      <c r="R81" s="3">
        <v>0.04</v>
      </c>
      <c r="S81" s="3"/>
      <c r="T81" s="3" t="s">
        <v>146</v>
      </c>
    </row>
    <row r="82" spans="1:20" x14ac:dyDescent="0.2">
      <c r="A82" t="s">
        <v>264</v>
      </c>
      <c r="B82" s="3" t="s">
        <v>30</v>
      </c>
      <c r="C82" s="3" t="s">
        <v>145</v>
      </c>
      <c r="D82" s="3" t="s">
        <v>1</v>
      </c>
      <c r="E82" s="3"/>
      <c r="F82" s="3">
        <v>2</v>
      </c>
      <c r="G82" s="3">
        <v>2</v>
      </c>
      <c r="H82" s="3" t="s">
        <v>18</v>
      </c>
      <c r="I82" s="3" t="s">
        <v>18</v>
      </c>
      <c r="J82" s="9">
        <v>3.6921296296296298E-3</v>
      </c>
      <c r="K82" s="3">
        <v>5.32</v>
      </c>
      <c r="L82" s="9">
        <v>0.16666666666666666</v>
      </c>
      <c r="M82" s="9">
        <v>4.0046296296296297E-3</v>
      </c>
      <c r="N82" s="3">
        <v>5.77</v>
      </c>
      <c r="O82" s="3" t="s">
        <v>21</v>
      </c>
      <c r="P82" s="3" t="s">
        <v>20</v>
      </c>
      <c r="Q82" s="3">
        <v>0.46</v>
      </c>
      <c r="R82" s="3">
        <v>0.38</v>
      </c>
      <c r="S82" s="3"/>
      <c r="T82" s="3" t="s">
        <v>146</v>
      </c>
    </row>
    <row r="83" spans="1:20" x14ac:dyDescent="0.2">
      <c r="A83" t="s">
        <v>264</v>
      </c>
      <c r="B83" s="3" t="s">
        <v>30</v>
      </c>
      <c r="C83" s="3" t="s">
        <v>145</v>
      </c>
      <c r="D83" s="3" t="s">
        <v>1</v>
      </c>
      <c r="E83" s="3"/>
      <c r="F83" s="3">
        <v>6</v>
      </c>
      <c r="G83" s="3">
        <v>6</v>
      </c>
      <c r="H83" s="3" t="s">
        <v>23</v>
      </c>
      <c r="I83" s="3" t="s">
        <v>23</v>
      </c>
      <c r="J83" s="9">
        <v>1.9560185185185184E-2</v>
      </c>
      <c r="K83" s="3">
        <v>28.17</v>
      </c>
      <c r="L83" s="9">
        <v>0.16666666666666666</v>
      </c>
      <c r="M83" s="9">
        <v>2.0509259259259258E-2</v>
      </c>
      <c r="N83" s="3">
        <v>29.53</v>
      </c>
      <c r="O83" s="3" t="s">
        <v>21</v>
      </c>
      <c r="P83" s="3" t="s">
        <v>20</v>
      </c>
      <c r="Q83" s="3">
        <v>0.16</v>
      </c>
      <c r="R83" s="3">
        <v>5.91</v>
      </c>
      <c r="S83" s="3"/>
      <c r="T83" s="3"/>
    </row>
    <row r="84" spans="1:20" x14ac:dyDescent="0.2">
      <c r="A84" t="s">
        <v>264</v>
      </c>
      <c r="B84" s="3" t="s">
        <v>30</v>
      </c>
      <c r="C84" s="3" t="s">
        <v>145</v>
      </c>
      <c r="D84" s="3" t="s">
        <v>1</v>
      </c>
      <c r="E84" s="3"/>
      <c r="F84" s="3">
        <v>12</v>
      </c>
      <c r="G84" s="3">
        <v>12</v>
      </c>
      <c r="H84" s="3" t="s">
        <v>44</v>
      </c>
      <c r="I84" s="3" t="s">
        <v>147</v>
      </c>
      <c r="J84" s="9">
        <v>1.9375E-2</v>
      </c>
      <c r="K84" s="3">
        <v>27.9</v>
      </c>
      <c r="L84" s="9">
        <v>0.16666666666666666</v>
      </c>
      <c r="M84" s="9">
        <v>2.1851851851851848E-2</v>
      </c>
      <c r="N84" s="3">
        <v>31.47</v>
      </c>
      <c r="O84" s="3" t="s">
        <v>21</v>
      </c>
      <c r="P84" s="3" t="s">
        <v>20</v>
      </c>
      <c r="Q84" s="3">
        <v>7.0000000000000007E-2</v>
      </c>
      <c r="R84" s="3">
        <v>12.59</v>
      </c>
      <c r="S84" s="3"/>
      <c r="T84" s="3"/>
    </row>
    <row r="85" spans="1:20" x14ac:dyDescent="0.2">
      <c r="A85" t="s">
        <v>264</v>
      </c>
      <c r="B85" s="3" t="s">
        <v>30</v>
      </c>
      <c r="C85" s="3" t="s">
        <v>145</v>
      </c>
      <c r="D85" s="3" t="s">
        <v>67</v>
      </c>
      <c r="E85" s="3"/>
      <c r="F85" s="3">
        <v>1</v>
      </c>
      <c r="G85" s="3">
        <v>1</v>
      </c>
      <c r="H85" s="3" t="s">
        <v>85</v>
      </c>
      <c r="I85" s="3" t="s">
        <v>148</v>
      </c>
      <c r="J85" s="9">
        <v>1.7233796296296296E-2</v>
      </c>
      <c r="K85" s="3">
        <v>24.82</v>
      </c>
      <c r="L85" s="9">
        <v>0.16666666666666666</v>
      </c>
      <c r="M85" s="9">
        <v>1.7384259259259262E-2</v>
      </c>
      <c r="N85" s="3">
        <v>25.03</v>
      </c>
      <c r="O85" s="3" t="s">
        <v>69</v>
      </c>
      <c r="P85" s="3" t="s">
        <v>20</v>
      </c>
      <c r="Q85" s="3">
        <v>0.99</v>
      </c>
      <c r="R85" s="18">
        <f>F85*3*N85/60</f>
        <v>1.2515000000000001</v>
      </c>
      <c r="S85" s="3">
        <v>1</v>
      </c>
      <c r="T85" s="3"/>
    </row>
    <row r="86" spans="1:20" x14ac:dyDescent="0.2">
      <c r="A86" t="s">
        <v>264</v>
      </c>
      <c r="B86" s="3" t="s">
        <v>30</v>
      </c>
      <c r="C86" s="3" t="s">
        <v>145</v>
      </c>
      <c r="D86" s="3" t="s">
        <v>67</v>
      </c>
      <c r="E86" s="3"/>
      <c r="F86" s="3">
        <v>2</v>
      </c>
      <c r="G86" s="3">
        <v>2</v>
      </c>
      <c r="H86" s="3" t="s">
        <v>119</v>
      </c>
      <c r="I86" s="3" t="s">
        <v>149</v>
      </c>
      <c r="J86" s="9">
        <v>1.9201388888888889E-2</v>
      </c>
      <c r="K86" s="3">
        <v>27.65</v>
      </c>
      <c r="L86" s="9">
        <v>0.16666666666666666</v>
      </c>
      <c r="M86" s="9">
        <v>1.9803240740740739E-2</v>
      </c>
      <c r="N86" s="3">
        <v>28.52</v>
      </c>
      <c r="O86" s="3" t="s">
        <v>69</v>
      </c>
      <c r="P86" s="3" t="s">
        <v>20</v>
      </c>
      <c r="Q86" s="3">
        <v>0.48</v>
      </c>
      <c r="R86" s="18">
        <f>F86*3*N86/60</f>
        <v>2.8519999999999999</v>
      </c>
      <c r="S86" s="3"/>
      <c r="T86" s="3"/>
    </row>
    <row r="87" spans="1:20" x14ac:dyDescent="0.2">
      <c r="A87" t="s">
        <v>264</v>
      </c>
      <c r="B87" s="3" t="s">
        <v>30</v>
      </c>
      <c r="C87" s="3" t="s">
        <v>145</v>
      </c>
      <c r="D87" s="3" t="s">
        <v>67</v>
      </c>
      <c r="E87" s="3"/>
      <c r="F87" s="3">
        <v>3</v>
      </c>
      <c r="G87" s="3">
        <v>3</v>
      </c>
      <c r="H87" s="3" t="s">
        <v>150</v>
      </c>
      <c r="I87" s="3" t="s">
        <v>151</v>
      </c>
      <c r="J87" s="9">
        <v>2.0219907407407409E-2</v>
      </c>
      <c r="K87" s="3">
        <v>29.12</v>
      </c>
      <c r="L87" s="9">
        <v>0.16666666666666666</v>
      </c>
      <c r="M87" s="9">
        <v>1.9861111111111111E-2</v>
      </c>
      <c r="N87" s="3">
        <v>28.6</v>
      </c>
      <c r="O87" s="3" t="s">
        <v>69</v>
      </c>
      <c r="P87" s="3" t="s">
        <v>20</v>
      </c>
      <c r="Q87" s="3">
        <v>0.34</v>
      </c>
      <c r="R87" s="18">
        <f>F87*3*N87/60</f>
        <v>4.2900000000000009</v>
      </c>
      <c r="S87" s="3"/>
      <c r="T87" s="3"/>
    </row>
    <row r="88" spans="1:20" x14ac:dyDescent="0.2">
      <c r="A88" t="s">
        <v>264</v>
      </c>
      <c r="B88" s="3" t="s">
        <v>30</v>
      </c>
      <c r="C88" s="3" t="s">
        <v>145</v>
      </c>
      <c r="D88" s="3" t="s">
        <v>67</v>
      </c>
      <c r="E88" s="3"/>
      <c r="F88" s="3">
        <v>6</v>
      </c>
      <c r="G88" s="3">
        <v>6</v>
      </c>
      <c r="H88" s="3" t="s">
        <v>152</v>
      </c>
      <c r="I88" s="3" t="s">
        <v>153</v>
      </c>
      <c r="J88" s="9">
        <v>1.8287037037037036E-2</v>
      </c>
      <c r="K88" s="3">
        <v>26.33</v>
      </c>
      <c r="L88" s="9">
        <v>0.16666666666666666</v>
      </c>
      <c r="M88" s="9">
        <v>1.7013888888888887E-2</v>
      </c>
      <c r="N88" s="3">
        <v>24.5</v>
      </c>
      <c r="O88" s="3" t="s">
        <v>69</v>
      </c>
      <c r="P88" s="3" t="s">
        <v>20</v>
      </c>
      <c r="Q88" s="3">
        <v>0.18</v>
      </c>
      <c r="R88" s="18">
        <f>F88*3*N88/60</f>
        <v>7.35</v>
      </c>
      <c r="S88" s="3"/>
      <c r="T88" s="3"/>
    </row>
    <row r="89" spans="1:20" x14ac:dyDescent="0.2">
      <c r="A89" t="s">
        <v>264</v>
      </c>
      <c r="B89" s="3" t="s">
        <v>30</v>
      </c>
      <c r="C89" s="3" t="s">
        <v>145</v>
      </c>
      <c r="D89" s="3" t="s">
        <v>67</v>
      </c>
      <c r="E89" s="3"/>
      <c r="F89" s="3">
        <v>12</v>
      </c>
      <c r="G89" s="3">
        <v>12</v>
      </c>
      <c r="H89" s="3" t="s">
        <v>154</v>
      </c>
      <c r="I89" s="3" t="s">
        <v>155</v>
      </c>
      <c r="J89" s="9">
        <v>2.1712962962962962E-2</v>
      </c>
      <c r="K89" s="3">
        <v>31.27</v>
      </c>
      <c r="L89" s="9">
        <v>0.16666666666666666</v>
      </c>
      <c r="M89" s="9">
        <v>2.1851851851851848E-2</v>
      </c>
      <c r="N89" s="3">
        <v>31.47</v>
      </c>
      <c r="O89" s="3" t="s">
        <v>69</v>
      </c>
      <c r="P89" s="3" t="s">
        <v>20</v>
      </c>
      <c r="Q89" s="3">
        <v>0.08</v>
      </c>
      <c r="R89" s="18">
        <f>F89*3*N89/60</f>
        <v>18.882000000000001</v>
      </c>
      <c r="S89" s="3"/>
      <c r="T89" s="3"/>
    </row>
    <row r="90" spans="1:20" x14ac:dyDescent="0.2">
      <c r="A90" t="s">
        <v>264</v>
      </c>
      <c r="B90" s="3" t="s">
        <v>160</v>
      </c>
      <c r="C90" s="3" t="s">
        <v>254</v>
      </c>
      <c r="D90" s="3" t="s">
        <v>1</v>
      </c>
      <c r="E90" s="3" t="s">
        <v>162</v>
      </c>
      <c r="F90" s="3">
        <v>48</v>
      </c>
      <c r="G90" s="3">
        <v>48</v>
      </c>
      <c r="H90" s="3" t="s">
        <v>45</v>
      </c>
      <c r="I90" s="3" t="s">
        <v>158</v>
      </c>
      <c r="J90" s="8">
        <v>3.5447685185185183</v>
      </c>
      <c r="K90" s="3">
        <v>5104.47</v>
      </c>
      <c r="L90" s="9">
        <v>0.20833333333333334</v>
      </c>
      <c r="M90" s="9">
        <v>0.2086226851851852</v>
      </c>
      <c r="N90" s="3">
        <v>300.42</v>
      </c>
      <c r="O90" s="3" t="s">
        <v>21</v>
      </c>
      <c r="P90" s="3" t="s">
        <v>104</v>
      </c>
      <c r="Q90" s="3">
        <v>0.35</v>
      </c>
      <c r="R90" s="3">
        <f>G90*N90/60*2</f>
        <v>480.67199999999997</v>
      </c>
      <c r="S90" s="3"/>
      <c r="T90" s="3"/>
    </row>
    <row r="91" spans="1:20" x14ac:dyDescent="0.2">
      <c r="A91" t="s">
        <v>264</v>
      </c>
      <c r="B91" s="3" t="s">
        <v>160</v>
      </c>
      <c r="C91" s="3" t="s">
        <v>254</v>
      </c>
      <c r="D91" s="3" t="s">
        <v>67</v>
      </c>
      <c r="E91" s="3" t="s">
        <v>162</v>
      </c>
      <c r="F91" s="3">
        <v>48</v>
      </c>
      <c r="G91" s="3">
        <v>48</v>
      </c>
      <c r="H91" s="3" t="s">
        <v>156</v>
      </c>
      <c r="I91" s="3" t="s">
        <v>157</v>
      </c>
      <c r="J91" s="8">
        <v>1.4446064814814814</v>
      </c>
      <c r="K91" s="3">
        <v>2080.23</v>
      </c>
      <c r="L91" s="9">
        <v>0.20833333333333334</v>
      </c>
      <c r="M91" s="9">
        <v>5.454861111111111E-2</v>
      </c>
      <c r="N91" s="3">
        <v>78.55</v>
      </c>
      <c r="O91" s="3" t="s">
        <v>69</v>
      </c>
      <c r="P91" s="3" t="s">
        <v>104</v>
      </c>
      <c r="Q91" s="3">
        <v>0.55000000000000004</v>
      </c>
      <c r="R91" s="3">
        <f>G91*N91/60*3</f>
        <v>188.51999999999998</v>
      </c>
      <c r="S91" s="3">
        <v>1</v>
      </c>
      <c r="T91" s="3"/>
    </row>
    <row r="92" spans="1:20" x14ac:dyDescent="0.2">
      <c r="A92" t="s">
        <v>264</v>
      </c>
      <c r="B92" s="3" t="s">
        <v>161</v>
      </c>
      <c r="C92" s="3" t="s">
        <v>254</v>
      </c>
      <c r="D92" s="3" t="s">
        <v>2</v>
      </c>
      <c r="E92" s="3" t="s">
        <v>163</v>
      </c>
      <c r="F92" s="3">
        <v>28</v>
      </c>
      <c r="G92" s="3">
        <v>28</v>
      </c>
      <c r="H92" s="3" t="s">
        <v>135</v>
      </c>
      <c r="I92" s="3" t="s">
        <v>159</v>
      </c>
      <c r="J92" s="8">
        <v>2.9791782407407408</v>
      </c>
      <c r="K92" s="3">
        <v>4290.0200000000004</v>
      </c>
      <c r="L92" s="9">
        <v>0.20833333333333334</v>
      </c>
      <c r="M92" s="9">
        <v>0.20192129629629629</v>
      </c>
      <c r="N92" s="3">
        <v>290.77</v>
      </c>
      <c r="O92" s="3" t="s">
        <v>21</v>
      </c>
      <c r="P92" s="3" t="s">
        <v>66</v>
      </c>
      <c r="Q92" s="3">
        <v>0.53</v>
      </c>
      <c r="R92" s="3">
        <f>G92*N92/60*1.25</f>
        <v>169.61583333333334</v>
      </c>
      <c r="S92" s="3"/>
      <c r="T92" s="3"/>
    </row>
    <row r="93" spans="1:20" ht="17" x14ac:dyDescent="0.2">
      <c r="A93" t="s">
        <v>264</v>
      </c>
      <c r="B93" s="3" t="s">
        <v>173</v>
      </c>
      <c r="C93" s="3" t="s">
        <v>255</v>
      </c>
      <c r="D93" s="3" t="s">
        <v>67</v>
      </c>
      <c r="E93" s="19" t="s">
        <v>168</v>
      </c>
      <c r="F93" s="3">
        <v>1</v>
      </c>
      <c r="G93" s="3">
        <v>1</v>
      </c>
      <c r="H93" s="3">
        <v>31</v>
      </c>
      <c r="I93" s="18">
        <v>10.47</v>
      </c>
      <c r="J93" s="9">
        <v>6.3425925925925915E-3</v>
      </c>
      <c r="K93" s="3">
        <v>9.1300000000000008</v>
      </c>
      <c r="L93" s="9">
        <v>1.3888888888888888E-2</v>
      </c>
      <c r="M93" s="9">
        <v>9.9537037037037042E-3</v>
      </c>
      <c r="N93" s="3">
        <v>14.33</v>
      </c>
      <c r="O93" s="3" t="s">
        <v>172</v>
      </c>
      <c r="P93" s="3" t="s">
        <v>164</v>
      </c>
      <c r="Q93" s="3">
        <v>0.64</v>
      </c>
      <c r="R93" s="3">
        <f>3*N93/60*G93</f>
        <v>0.71650000000000003</v>
      </c>
      <c r="S93" s="3"/>
      <c r="T93" s="3"/>
    </row>
    <row r="94" spans="1:20" ht="17" x14ac:dyDescent="0.2">
      <c r="A94" t="s">
        <v>264</v>
      </c>
      <c r="B94" s="3" t="s">
        <v>174</v>
      </c>
      <c r="C94" s="3" t="s">
        <v>255</v>
      </c>
      <c r="D94" s="3" t="s">
        <v>67</v>
      </c>
      <c r="E94" s="19" t="s">
        <v>169</v>
      </c>
      <c r="F94" s="3">
        <v>1</v>
      </c>
      <c r="G94" s="3">
        <v>1</v>
      </c>
      <c r="H94" s="3">
        <v>31</v>
      </c>
      <c r="I94" s="18">
        <v>10.59</v>
      </c>
      <c r="J94" s="8">
        <v>3.9930555555555561E-3</v>
      </c>
      <c r="K94" s="3">
        <v>5.75</v>
      </c>
      <c r="L94" s="9">
        <v>1.3888888888888888E-2</v>
      </c>
      <c r="M94" s="9">
        <v>5.8912037037037032E-3</v>
      </c>
      <c r="N94" s="3">
        <v>8.48</v>
      </c>
      <c r="O94" s="3" t="s">
        <v>172</v>
      </c>
      <c r="P94" s="3" t="s">
        <v>164</v>
      </c>
      <c r="Q94" s="3">
        <v>0.68</v>
      </c>
      <c r="R94" s="3">
        <f>3*N94/60*G94</f>
        <v>0.42400000000000004</v>
      </c>
      <c r="S94" s="3"/>
      <c r="T94" s="3"/>
    </row>
    <row r="95" spans="1:20" ht="18" customHeight="1" x14ac:dyDescent="0.2">
      <c r="A95" t="s">
        <v>264</v>
      </c>
      <c r="B95" s="3" t="s">
        <v>175</v>
      </c>
      <c r="C95" s="3" t="s">
        <v>255</v>
      </c>
      <c r="D95" s="3" t="s">
        <v>67</v>
      </c>
      <c r="E95" s="19" t="s">
        <v>170</v>
      </c>
      <c r="F95" s="3">
        <v>1</v>
      </c>
      <c r="G95" s="3">
        <v>1</v>
      </c>
      <c r="H95" s="3">
        <v>31</v>
      </c>
      <c r="I95" s="20">
        <v>10.8518257141113</v>
      </c>
      <c r="J95" s="9">
        <v>5.6944444444444447E-3</v>
      </c>
      <c r="K95" s="19">
        <v>8.1999999999999993</v>
      </c>
      <c r="L95" s="9">
        <v>1.3888888888888888E-2</v>
      </c>
      <c r="M95" s="9">
        <v>9.0277777777777769E-3</v>
      </c>
      <c r="N95" s="19">
        <v>13</v>
      </c>
      <c r="O95" s="3" t="s">
        <v>172</v>
      </c>
      <c r="P95" s="3" t="s">
        <v>164</v>
      </c>
      <c r="Q95" s="20">
        <f>K95/G95/N95</f>
        <v>0.63076923076923075</v>
      </c>
      <c r="R95" s="3">
        <f>3*N95/60*G95</f>
        <v>0.65</v>
      </c>
      <c r="S95" s="3"/>
      <c r="T95" s="3"/>
    </row>
    <row r="96" spans="1:20" x14ac:dyDescent="0.2">
      <c r="A96" t="s">
        <v>265</v>
      </c>
      <c r="B96" s="3" t="s">
        <v>216</v>
      </c>
      <c r="C96" s="3" t="s">
        <v>257</v>
      </c>
      <c r="D96" s="3" t="s">
        <v>1</v>
      </c>
      <c r="E96" s="3">
        <v>2</v>
      </c>
      <c r="F96" s="3">
        <v>12</v>
      </c>
      <c r="G96" s="3">
        <v>12</v>
      </c>
      <c r="H96" s="3" t="s">
        <v>44</v>
      </c>
      <c r="I96" s="3" t="s">
        <v>211</v>
      </c>
      <c r="J96" s="9">
        <v>2.1759259259259258E-3</v>
      </c>
      <c r="K96" s="3">
        <v>3.13</v>
      </c>
      <c r="L96" s="9">
        <v>4.1666666666666664E-2</v>
      </c>
      <c r="M96" s="9">
        <v>1.5393518518518519E-3</v>
      </c>
      <c r="N96" s="3">
        <v>2.2200000000000002</v>
      </c>
      <c r="O96" s="3" t="s">
        <v>21</v>
      </c>
      <c r="P96" s="3" t="s">
        <v>212</v>
      </c>
      <c r="Q96" s="3">
        <v>0.12</v>
      </c>
      <c r="R96" s="3">
        <v>0.89</v>
      </c>
      <c r="S96" s="4"/>
    </row>
    <row r="97" spans="1:19" x14ac:dyDescent="0.2">
      <c r="A97" t="s">
        <v>265</v>
      </c>
      <c r="B97" s="3" t="s">
        <v>216</v>
      </c>
      <c r="C97" s="3" t="s">
        <v>257</v>
      </c>
      <c r="D97" s="3" t="s">
        <v>1</v>
      </c>
      <c r="E97" s="3">
        <v>2</v>
      </c>
      <c r="F97" s="3">
        <v>12</v>
      </c>
      <c r="G97" s="3">
        <v>12</v>
      </c>
      <c r="H97" s="3" t="s">
        <v>44</v>
      </c>
      <c r="I97" s="3" t="s">
        <v>213</v>
      </c>
      <c r="J97" s="9">
        <v>1.3194444444444443E-3</v>
      </c>
      <c r="K97" s="3">
        <v>1.9</v>
      </c>
      <c r="L97" s="9">
        <v>4.1666666666666664E-2</v>
      </c>
      <c r="M97" s="9">
        <v>1.1342592592592591E-3</v>
      </c>
      <c r="N97" s="3">
        <v>1.63</v>
      </c>
      <c r="O97" s="3" t="s">
        <v>21</v>
      </c>
      <c r="P97" s="3" t="s">
        <v>212</v>
      </c>
      <c r="Q97" s="3">
        <v>0.1</v>
      </c>
      <c r="R97" s="3">
        <v>0.65</v>
      </c>
      <c r="S97" s="4"/>
    </row>
    <row r="98" spans="1:19" x14ac:dyDescent="0.2">
      <c r="A98" t="s">
        <v>265</v>
      </c>
      <c r="B98" s="3" t="s">
        <v>217</v>
      </c>
      <c r="C98" s="3" t="s">
        <v>257</v>
      </c>
      <c r="D98" s="3" t="s">
        <v>67</v>
      </c>
      <c r="E98" s="3">
        <v>1</v>
      </c>
      <c r="F98" s="3">
        <v>2</v>
      </c>
      <c r="G98" s="3">
        <v>2</v>
      </c>
      <c r="H98" s="3" t="s">
        <v>176</v>
      </c>
      <c r="I98" s="3" t="s">
        <v>214</v>
      </c>
      <c r="J98" s="9">
        <v>8.0960648148148143E-2</v>
      </c>
      <c r="K98" s="3">
        <v>116.58</v>
      </c>
      <c r="L98" s="9">
        <v>0.20833333333333334</v>
      </c>
      <c r="M98" s="9">
        <v>5.5879629629629633E-2</v>
      </c>
      <c r="N98" s="3">
        <v>80.47</v>
      </c>
      <c r="O98" s="3" t="s">
        <v>69</v>
      </c>
      <c r="P98" s="3" t="s">
        <v>20</v>
      </c>
      <c r="Q98" s="3">
        <v>0.72</v>
      </c>
      <c r="R98" s="3">
        <v>8.0500000000000007</v>
      </c>
      <c r="S98" s="4">
        <v>1</v>
      </c>
    </row>
    <row r="99" spans="1:19" x14ac:dyDescent="0.2">
      <c r="A99" t="s">
        <v>265</v>
      </c>
      <c r="B99" s="3" t="s">
        <v>218</v>
      </c>
      <c r="C99" s="3" t="s">
        <v>257</v>
      </c>
      <c r="D99" s="3" t="s">
        <v>67</v>
      </c>
      <c r="E99" s="3">
        <v>1</v>
      </c>
      <c r="F99" s="3">
        <v>2</v>
      </c>
      <c r="G99" s="3">
        <v>2</v>
      </c>
      <c r="H99" s="3" t="s">
        <v>176</v>
      </c>
      <c r="I99" s="3" t="s">
        <v>215</v>
      </c>
      <c r="J99" s="9">
        <v>0.14430555555555555</v>
      </c>
      <c r="K99" s="3">
        <v>207.8</v>
      </c>
      <c r="L99" s="9">
        <v>0.20833333333333334</v>
      </c>
      <c r="M99" s="9">
        <v>9.8842592592592593E-2</v>
      </c>
      <c r="N99" s="3">
        <v>142.33000000000001</v>
      </c>
      <c r="O99" s="3" t="s">
        <v>69</v>
      </c>
      <c r="P99" s="3" t="s">
        <v>20</v>
      </c>
      <c r="Q99" s="3">
        <v>0.73</v>
      </c>
      <c r="R99" s="3">
        <v>14.23</v>
      </c>
      <c r="S99" s="4"/>
    </row>
    <row r="100" spans="1:19" x14ac:dyDescent="0.2">
      <c r="A100" t="s">
        <v>265</v>
      </c>
      <c r="B100" s="3" t="s">
        <v>210</v>
      </c>
      <c r="C100" s="3" t="s">
        <v>257</v>
      </c>
      <c r="D100" s="3" t="s">
        <v>67</v>
      </c>
      <c r="E100" s="3">
        <v>48</v>
      </c>
      <c r="F100" s="3">
        <v>48</v>
      </c>
      <c r="G100" s="3">
        <v>48</v>
      </c>
      <c r="H100" s="3" t="s">
        <v>156</v>
      </c>
      <c r="I100" s="3" t="s">
        <v>204</v>
      </c>
      <c r="J100" s="9">
        <v>0.89430555555555602</v>
      </c>
      <c r="K100" s="3">
        <v>1287.8</v>
      </c>
      <c r="L100" s="9">
        <v>0.41666666666666702</v>
      </c>
      <c r="M100" s="9">
        <v>2.1215277777777802E-2</v>
      </c>
      <c r="N100" s="3">
        <v>30.55</v>
      </c>
      <c r="O100" s="3" t="s">
        <v>69</v>
      </c>
      <c r="P100" s="3" t="s">
        <v>198</v>
      </c>
      <c r="Q100" s="3">
        <v>0.88</v>
      </c>
      <c r="R100" s="3">
        <v>73.319999999999993</v>
      </c>
      <c r="S100" s="4"/>
    </row>
    <row r="101" spans="1:19" x14ac:dyDescent="0.2">
      <c r="A101" t="s">
        <v>265</v>
      </c>
      <c r="B101" s="3" t="s">
        <v>210</v>
      </c>
      <c r="C101" s="3" t="s">
        <v>257</v>
      </c>
      <c r="D101" s="3" t="s">
        <v>67</v>
      </c>
      <c r="E101" s="3">
        <v>96</v>
      </c>
      <c r="F101" s="3">
        <v>96</v>
      </c>
      <c r="G101" s="3">
        <v>96</v>
      </c>
      <c r="H101" s="3" t="s">
        <v>205</v>
      </c>
      <c r="I101" s="3" t="s">
        <v>206</v>
      </c>
      <c r="J101" s="9">
        <v>0.90839120370370396</v>
      </c>
      <c r="K101" s="3">
        <v>1308.08</v>
      </c>
      <c r="L101" s="9">
        <v>0.41666666666666702</v>
      </c>
      <c r="M101" s="9">
        <v>1.2662037037036999E-2</v>
      </c>
      <c r="N101" s="3">
        <v>18.23</v>
      </c>
      <c r="O101" s="3" t="s">
        <v>199</v>
      </c>
      <c r="P101" s="3" t="s">
        <v>198</v>
      </c>
      <c r="Q101" s="3">
        <v>0.75</v>
      </c>
      <c r="R101" s="3">
        <v>87.52</v>
      </c>
      <c r="S101" s="4">
        <v>1</v>
      </c>
    </row>
    <row r="102" spans="1:19" x14ac:dyDescent="0.2">
      <c r="A102" t="s">
        <v>265</v>
      </c>
      <c r="B102" s="4" t="s">
        <v>210</v>
      </c>
      <c r="C102" s="3" t="s">
        <v>257</v>
      </c>
      <c r="D102" s="4" t="s">
        <v>67</v>
      </c>
      <c r="E102" s="4">
        <v>144</v>
      </c>
      <c r="F102" s="4">
        <v>144</v>
      </c>
      <c r="G102" s="4">
        <v>144</v>
      </c>
      <c r="H102" s="4" t="s">
        <v>207</v>
      </c>
      <c r="I102" s="4" t="s">
        <v>208</v>
      </c>
      <c r="J102" s="5">
        <v>0.93659722222222197</v>
      </c>
      <c r="K102" s="4">
        <v>1348.7</v>
      </c>
      <c r="L102" s="5">
        <v>0.20833333333333301</v>
      </c>
      <c r="M102" s="5">
        <v>9.9537037037037007E-3</v>
      </c>
      <c r="N102" s="4">
        <v>14.33</v>
      </c>
      <c r="O102" s="4" t="s">
        <v>200</v>
      </c>
      <c r="P102" s="4" t="s">
        <v>201</v>
      </c>
      <c r="Q102" s="4">
        <v>0.65</v>
      </c>
      <c r="R102" s="4">
        <v>103.2</v>
      </c>
      <c r="S102" s="10"/>
    </row>
    <row r="103" spans="1:19" x14ac:dyDescent="0.2">
      <c r="A103" t="s">
        <v>265</v>
      </c>
      <c r="B103" s="4" t="s">
        <v>192</v>
      </c>
      <c r="C103" s="4" t="s">
        <v>258</v>
      </c>
      <c r="D103" s="4" t="s">
        <v>1</v>
      </c>
      <c r="E103" s="4">
        <v>1</v>
      </c>
      <c r="F103" s="4">
        <v>3</v>
      </c>
      <c r="G103" s="4">
        <v>3</v>
      </c>
      <c r="H103" s="4" t="s">
        <v>117</v>
      </c>
      <c r="I103" s="4" t="s">
        <v>184</v>
      </c>
      <c r="J103" s="5">
        <v>4.9768518518518521E-4</v>
      </c>
      <c r="K103" s="4">
        <v>0.72</v>
      </c>
      <c r="L103" s="5">
        <v>3.472222222222222E-3</v>
      </c>
      <c r="M103" s="5">
        <v>6.134259259259259E-4</v>
      </c>
      <c r="N103" s="4">
        <v>0.88</v>
      </c>
      <c r="O103" s="4" t="s">
        <v>21</v>
      </c>
      <c r="P103" s="4" t="s">
        <v>20</v>
      </c>
      <c r="Q103" s="4">
        <v>0.27</v>
      </c>
      <c r="R103" s="4">
        <v>0.09</v>
      </c>
    </row>
    <row r="104" spans="1:19" x14ac:dyDescent="0.2">
      <c r="A104" t="s">
        <v>265</v>
      </c>
      <c r="B104" s="4" t="s">
        <v>193</v>
      </c>
      <c r="C104" s="4" t="s">
        <v>258</v>
      </c>
      <c r="D104" s="4" t="s">
        <v>1</v>
      </c>
      <c r="E104" s="4">
        <v>1</v>
      </c>
      <c r="F104" s="4">
        <v>6</v>
      </c>
      <c r="G104" s="4">
        <v>6</v>
      </c>
      <c r="H104" s="4" t="s">
        <v>23</v>
      </c>
      <c r="I104" s="4" t="s">
        <v>185</v>
      </c>
      <c r="J104" s="5">
        <v>1.5046296296296297E-4</v>
      </c>
      <c r="K104" s="4">
        <v>0.22</v>
      </c>
      <c r="L104" s="5">
        <v>1.3888888888888888E-2</v>
      </c>
      <c r="M104" s="5">
        <v>1.3888888888888889E-4</v>
      </c>
      <c r="N104" s="4">
        <v>0.2</v>
      </c>
      <c r="O104" s="4" t="s">
        <v>21</v>
      </c>
      <c r="P104" s="4" t="s">
        <v>20</v>
      </c>
      <c r="Q104" s="4">
        <v>0.18</v>
      </c>
      <c r="R104" s="4">
        <v>0.04</v>
      </c>
      <c r="S104" s="4"/>
    </row>
    <row r="105" spans="1:19" x14ac:dyDescent="0.2">
      <c r="A105" t="s">
        <v>265</v>
      </c>
      <c r="B105" s="4" t="s">
        <v>194</v>
      </c>
      <c r="C105" s="4" t="s">
        <v>258</v>
      </c>
      <c r="D105" s="4" t="s">
        <v>1</v>
      </c>
      <c r="E105" s="4">
        <v>1</v>
      </c>
      <c r="F105" s="4">
        <v>6</v>
      </c>
      <c r="G105" s="4">
        <v>6</v>
      </c>
      <c r="H105" s="4" t="s">
        <v>23</v>
      </c>
      <c r="I105" s="4" t="s">
        <v>190</v>
      </c>
      <c r="J105" s="5">
        <v>2.2569444444444447E-3</v>
      </c>
      <c r="K105" s="4">
        <v>3.25</v>
      </c>
      <c r="L105" s="5">
        <v>0.125</v>
      </c>
      <c r="M105" s="5">
        <v>6.076388888888889E-3</v>
      </c>
      <c r="N105" s="4">
        <v>8.75</v>
      </c>
      <c r="O105" s="4" t="s">
        <v>21</v>
      </c>
      <c r="P105" s="4" t="s">
        <v>20</v>
      </c>
      <c r="Q105" s="4">
        <v>0.06</v>
      </c>
      <c r="R105" s="4">
        <v>1.75</v>
      </c>
      <c r="S105" s="4"/>
    </row>
    <row r="106" spans="1:19" x14ac:dyDescent="0.2">
      <c r="A106" t="s">
        <v>265</v>
      </c>
      <c r="B106" s="4" t="s">
        <v>195</v>
      </c>
      <c r="C106" s="4" t="s">
        <v>258</v>
      </c>
      <c r="D106" s="4" t="s">
        <v>1</v>
      </c>
      <c r="E106" s="4">
        <v>1</v>
      </c>
      <c r="F106" s="4">
        <v>6</v>
      </c>
      <c r="G106" s="4">
        <v>6</v>
      </c>
      <c r="H106" s="4" t="s">
        <v>23</v>
      </c>
      <c r="I106" s="4" t="s">
        <v>191</v>
      </c>
      <c r="J106" s="5">
        <v>1.5624999999999999E-3</v>
      </c>
      <c r="K106" s="4">
        <v>2.25</v>
      </c>
      <c r="L106" s="5">
        <v>0.125</v>
      </c>
      <c r="M106" s="5">
        <v>3.7962962962962963E-3</v>
      </c>
      <c r="N106" s="4">
        <v>5.47</v>
      </c>
      <c r="O106" s="4" t="s">
        <v>21</v>
      </c>
      <c r="P106" s="4" t="s">
        <v>20</v>
      </c>
      <c r="Q106" s="4">
        <v>7.0000000000000007E-2</v>
      </c>
      <c r="R106" s="4">
        <v>1.0900000000000001</v>
      </c>
      <c r="S106" s="4"/>
    </row>
    <row r="107" spans="1:19" x14ac:dyDescent="0.2">
      <c r="A107" t="s">
        <v>265</v>
      </c>
      <c r="B107" s="3" t="s">
        <v>196</v>
      </c>
      <c r="C107" s="4" t="s">
        <v>258</v>
      </c>
      <c r="D107" s="3" t="s">
        <v>1</v>
      </c>
      <c r="E107" s="3">
        <v>96</v>
      </c>
      <c r="F107" s="3">
        <v>384</v>
      </c>
      <c r="G107" s="3">
        <v>384</v>
      </c>
      <c r="H107" s="3" t="s">
        <v>186</v>
      </c>
      <c r="I107" s="3" t="s">
        <v>187</v>
      </c>
      <c r="J107" s="8">
        <v>1.4485532407407407</v>
      </c>
      <c r="K107" s="3">
        <v>2085.92</v>
      </c>
      <c r="L107" s="9">
        <v>8.3333333333333329E-2</v>
      </c>
      <c r="M107" s="9">
        <v>1.7847222222222223E-2</v>
      </c>
      <c r="N107" s="3">
        <v>25.7</v>
      </c>
      <c r="O107" s="3" t="s">
        <v>188</v>
      </c>
      <c r="P107" s="3" t="s">
        <v>189</v>
      </c>
      <c r="Q107" s="3">
        <v>0.21</v>
      </c>
      <c r="R107" s="3">
        <v>328.96</v>
      </c>
      <c r="S107" s="4"/>
    </row>
    <row r="108" spans="1:19" x14ac:dyDescent="0.2">
      <c r="A108" t="s">
        <v>265</v>
      </c>
      <c r="B108" s="3" t="s">
        <v>209</v>
      </c>
      <c r="C108" s="4" t="s">
        <v>258</v>
      </c>
      <c r="D108" s="3" t="s">
        <v>1</v>
      </c>
      <c r="E108" s="3">
        <v>960</v>
      </c>
      <c r="F108" s="3">
        <f>48*20</f>
        <v>960</v>
      </c>
      <c r="G108" s="3">
        <f>48*20</f>
        <v>960</v>
      </c>
      <c r="H108" s="3" t="s">
        <v>202</v>
      </c>
      <c r="I108" s="3" t="s">
        <v>203</v>
      </c>
      <c r="J108" s="8">
        <v>64.059907407407394</v>
      </c>
      <c r="K108" s="3">
        <v>92246.27</v>
      </c>
      <c r="L108" s="9">
        <v>8.3333333333333301E-2</v>
      </c>
      <c r="M108" s="9">
        <v>6.8090277777777805E-2</v>
      </c>
      <c r="N108" s="3">
        <v>98.05</v>
      </c>
      <c r="O108" s="3" t="s">
        <v>171</v>
      </c>
      <c r="P108" s="3" t="s">
        <v>197</v>
      </c>
      <c r="Q108" s="3">
        <v>0.98</v>
      </c>
      <c r="R108" s="3">
        <v>3137.6</v>
      </c>
      <c r="S108" s="4">
        <v>1</v>
      </c>
    </row>
    <row r="109" spans="1:19" x14ac:dyDescent="0.2">
      <c r="A109" t="s">
        <v>265</v>
      </c>
      <c r="B109" s="4" t="s">
        <v>224</v>
      </c>
      <c r="C109" s="4" t="s">
        <v>127</v>
      </c>
      <c r="D109" s="4" t="s">
        <v>1</v>
      </c>
      <c r="E109" s="4">
        <v>1</v>
      </c>
      <c r="F109" s="4">
        <v>2</v>
      </c>
      <c r="G109" s="4">
        <v>2</v>
      </c>
      <c r="H109" s="4" t="s">
        <v>18</v>
      </c>
      <c r="I109" s="4" t="s">
        <v>219</v>
      </c>
      <c r="J109" s="5">
        <v>8.9120370370370362E-4</v>
      </c>
      <c r="K109" s="4">
        <v>1.28</v>
      </c>
      <c r="L109" s="5">
        <v>2.0833333333333332E-2</v>
      </c>
      <c r="M109" s="5">
        <v>6.8287037037037025E-4</v>
      </c>
      <c r="N109" s="4">
        <v>0.98</v>
      </c>
      <c r="O109" s="4" t="s">
        <v>21</v>
      </c>
      <c r="P109" s="4" t="s">
        <v>20</v>
      </c>
      <c r="Q109" s="4">
        <v>0.65</v>
      </c>
      <c r="R109" s="4">
        <v>7.0000000000000007E-2</v>
      </c>
    </row>
    <row r="110" spans="1:19" x14ac:dyDescent="0.2">
      <c r="A110" t="s">
        <v>265</v>
      </c>
      <c r="B110" s="4" t="s">
        <v>223</v>
      </c>
      <c r="C110" s="4" t="s">
        <v>127</v>
      </c>
      <c r="D110" s="4" t="s">
        <v>1</v>
      </c>
      <c r="E110" s="4">
        <v>190</v>
      </c>
      <c r="F110" s="4">
        <v>384</v>
      </c>
      <c r="G110" s="4">
        <v>384</v>
      </c>
      <c r="H110" s="4" t="s">
        <v>186</v>
      </c>
      <c r="I110" s="4" t="s">
        <v>220</v>
      </c>
      <c r="J110" s="5">
        <v>0.44655092592592593</v>
      </c>
      <c r="K110" s="4">
        <v>643.03</v>
      </c>
      <c r="L110" s="5">
        <v>0.20833333333333334</v>
      </c>
      <c r="M110" s="5">
        <v>2.8703703703703708E-3</v>
      </c>
      <c r="N110" s="4">
        <v>4.13</v>
      </c>
      <c r="O110" s="4" t="s">
        <v>188</v>
      </c>
      <c r="P110" s="4" t="s">
        <v>104</v>
      </c>
      <c r="Q110" s="4">
        <v>0.41</v>
      </c>
      <c r="R110" s="4">
        <v>52.91</v>
      </c>
    </row>
    <row r="111" spans="1:19" x14ac:dyDescent="0.2">
      <c r="A111" t="s">
        <v>265</v>
      </c>
      <c r="B111" s="4" t="s">
        <v>225</v>
      </c>
      <c r="C111" s="4" t="s">
        <v>127</v>
      </c>
      <c r="D111" s="4" t="s">
        <v>1</v>
      </c>
      <c r="E111" s="4">
        <v>190</v>
      </c>
      <c r="F111" s="4">
        <v>384</v>
      </c>
      <c r="G111" s="4">
        <v>384</v>
      </c>
      <c r="H111" s="4" t="s">
        <v>186</v>
      </c>
      <c r="I111" s="4" t="s">
        <v>221</v>
      </c>
      <c r="J111" s="5">
        <v>0.3074884259259259</v>
      </c>
      <c r="K111" s="4">
        <v>442.78</v>
      </c>
      <c r="L111" s="5">
        <v>0.20833333333333334</v>
      </c>
      <c r="M111" s="5">
        <v>1.6435185185185183E-3</v>
      </c>
      <c r="N111" s="4">
        <v>2.37</v>
      </c>
      <c r="O111" s="4" t="s">
        <v>188</v>
      </c>
      <c r="P111" s="4" t="s">
        <v>104</v>
      </c>
      <c r="Q111" s="4">
        <v>0.49</v>
      </c>
      <c r="R111" s="4">
        <v>30.29</v>
      </c>
    </row>
    <row r="112" spans="1:19" x14ac:dyDescent="0.2">
      <c r="A112" t="s">
        <v>265</v>
      </c>
      <c r="B112" s="7" t="s">
        <v>226</v>
      </c>
      <c r="C112" s="4" t="s">
        <v>127</v>
      </c>
      <c r="D112" s="4" t="s">
        <v>1</v>
      </c>
      <c r="E112" s="4">
        <v>190</v>
      </c>
      <c r="F112" s="4">
        <v>384</v>
      </c>
      <c r="G112" s="4">
        <v>384</v>
      </c>
      <c r="H112" s="4" t="s">
        <v>186</v>
      </c>
      <c r="I112" s="4" t="s">
        <v>222</v>
      </c>
      <c r="J112" s="13">
        <v>1.0721180555555556</v>
      </c>
      <c r="K112" s="4">
        <v>1543.85</v>
      </c>
      <c r="L112" s="5">
        <v>4.1666666666666664E-2</v>
      </c>
      <c r="M112" s="5">
        <v>1.1203703703703704E-2</v>
      </c>
      <c r="N112" s="4">
        <v>16.13</v>
      </c>
      <c r="O112" s="4" t="s">
        <v>188</v>
      </c>
      <c r="P112" s="4" t="s">
        <v>104</v>
      </c>
      <c r="Q112" s="4">
        <v>0.25</v>
      </c>
      <c r="R112" s="4">
        <v>206.51</v>
      </c>
    </row>
    <row r="113" spans="1:19" x14ac:dyDescent="0.2">
      <c r="A113" t="s">
        <v>265</v>
      </c>
      <c r="B113" s="4" t="s">
        <v>228</v>
      </c>
      <c r="C113" s="4" t="s">
        <v>227</v>
      </c>
      <c r="D113" s="4" t="s">
        <v>1</v>
      </c>
      <c r="E113" s="4">
        <v>1</v>
      </c>
      <c r="F113" s="4">
        <v>1</v>
      </c>
      <c r="G113" s="4">
        <v>1</v>
      </c>
      <c r="H113" s="4" t="s">
        <v>229</v>
      </c>
      <c r="I113" s="4" t="s">
        <v>230</v>
      </c>
      <c r="J113" s="5">
        <v>1.6666666666666668E-3</v>
      </c>
      <c r="K113" s="4">
        <v>2.4</v>
      </c>
      <c r="L113" s="5">
        <v>4.1666666666666664E-2</v>
      </c>
      <c r="M113" s="5">
        <v>4.3055555555555555E-3</v>
      </c>
      <c r="N113" s="4">
        <v>6.2</v>
      </c>
      <c r="O113" s="4"/>
      <c r="P113" s="4"/>
      <c r="Q113" s="21">
        <v>0.38709677419354799</v>
      </c>
      <c r="R113" s="4">
        <v>0.21</v>
      </c>
    </row>
    <row r="114" spans="1:19" x14ac:dyDescent="0.2">
      <c r="A114" t="s">
        <v>265</v>
      </c>
      <c r="B114" s="4" t="s">
        <v>228</v>
      </c>
      <c r="C114" s="4" t="s">
        <v>231</v>
      </c>
      <c r="D114" s="4" t="s">
        <v>1</v>
      </c>
      <c r="E114" s="4">
        <v>1</v>
      </c>
      <c r="F114" s="4">
        <v>1</v>
      </c>
      <c r="G114" s="4">
        <v>1</v>
      </c>
      <c r="H114" s="4" t="s">
        <v>229</v>
      </c>
      <c r="I114" s="4" t="s">
        <v>232</v>
      </c>
      <c r="J114" s="5">
        <v>1.3888888888888889E-4</v>
      </c>
      <c r="K114" s="4">
        <v>0.25</v>
      </c>
      <c r="L114" s="5">
        <v>4.1666666666666664E-2</v>
      </c>
      <c r="M114" s="5">
        <v>6.9444444444444447E-4</v>
      </c>
      <c r="N114" s="4">
        <v>1</v>
      </c>
      <c r="O114" s="4"/>
      <c r="P114" s="4"/>
      <c r="Q114" s="4">
        <v>0.25</v>
      </c>
      <c r="R114" s="4" t="s">
        <v>233</v>
      </c>
    </row>
    <row r="115" spans="1:19" ht="17" x14ac:dyDescent="0.2">
      <c r="A115" t="s">
        <v>265</v>
      </c>
      <c r="B115" s="4" t="s">
        <v>228</v>
      </c>
      <c r="C115" s="4" t="s">
        <v>234</v>
      </c>
      <c r="D115" s="4" t="s">
        <v>1</v>
      </c>
      <c r="E115" s="4" t="s">
        <v>236</v>
      </c>
      <c r="F115" s="4">
        <v>4</v>
      </c>
      <c r="G115" s="4">
        <v>4</v>
      </c>
      <c r="H115" s="4" t="s">
        <v>235</v>
      </c>
      <c r="I115" s="22" t="s">
        <v>237</v>
      </c>
      <c r="J115" s="5">
        <v>1.6666666666666668E-3</v>
      </c>
      <c r="K115" s="22">
        <v>2.4</v>
      </c>
      <c r="L115" s="5">
        <v>4.1666666666666664E-2</v>
      </c>
      <c r="M115" s="5">
        <v>1.1921296296296296E-3</v>
      </c>
      <c r="N115" s="4">
        <v>1.76</v>
      </c>
      <c r="O115" s="4"/>
      <c r="P115" s="4"/>
      <c r="Q115" s="23">
        <v>0.34090909090909099</v>
      </c>
      <c r="R115" s="23">
        <v>0.234666666666667</v>
      </c>
      <c r="S115" s="6"/>
    </row>
    <row r="116" spans="1:19" x14ac:dyDescent="0.2">
      <c r="A116" t="s">
        <v>266</v>
      </c>
      <c r="B116" s="4" t="s">
        <v>178</v>
      </c>
      <c r="C116" s="3" t="s">
        <v>177</v>
      </c>
      <c r="D116" s="3" t="s">
        <v>1</v>
      </c>
      <c r="E116" s="3" t="s">
        <v>179</v>
      </c>
      <c r="F116" s="3">
        <v>48</v>
      </c>
      <c r="G116" s="3">
        <v>48</v>
      </c>
      <c r="H116" s="3" t="s">
        <v>176</v>
      </c>
      <c r="I116" s="3" t="s">
        <v>176</v>
      </c>
      <c r="J116" s="8">
        <v>3.8007986111111109</v>
      </c>
      <c r="K116" s="3">
        <v>5473.15</v>
      </c>
      <c r="L116" s="9">
        <v>0.125</v>
      </c>
      <c r="M116" s="9">
        <v>0.10511574074074075</v>
      </c>
      <c r="N116" s="3">
        <v>151.37</v>
      </c>
      <c r="O116" s="3" t="s">
        <v>21</v>
      </c>
      <c r="P116" s="3" t="s">
        <v>20</v>
      </c>
      <c r="Q116" s="3">
        <v>0.75</v>
      </c>
      <c r="R116" s="3">
        <v>242.19</v>
      </c>
      <c r="S116" s="3"/>
    </row>
    <row r="117" spans="1:19" x14ac:dyDescent="0.2">
      <c r="A117" t="s">
        <v>266</v>
      </c>
      <c r="B117" s="3" t="s">
        <v>178</v>
      </c>
      <c r="C117" s="3" t="s">
        <v>177</v>
      </c>
      <c r="D117" s="3" t="s">
        <v>1</v>
      </c>
      <c r="E117" s="3" t="s">
        <v>179</v>
      </c>
      <c r="F117" s="3">
        <v>48</v>
      </c>
      <c r="G117" s="3">
        <v>48</v>
      </c>
      <c r="H117" s="3" t="s">
        <v>176</v>
      </c>
      <c r="I117" s="3" t="s">
        <v>176</v>
      </c>
      <c r="J117" s="8">
        <v>4.3162268518518516</v>
      </c>
      <c r="K117" s="3">
        <v>6215.37</v>
      </c>
      <c r="L117" s="9">
        <v>0.125</v>
      </c>
      <c r="M117" s="9">
        <v>0.12589120370370371</v>
      </c>
      <c r="N117" s="3">
        <v>181.28</v>
      </c>
      <c r="O117" s="3" t="s">
        <v>21</v>
      </c>
      <c r="P117" s="3" t="s">
        <v>20</v>
      </c>
      <c r="Q117" s="3">
        <v>0.71</v>
      </c>
      <c r="R117" s="3">
        <v>290.05</v>
      </c>
      <c r="S117" s="3"/>
    </row>
    <row r="118" spans="1:19" x14ac:dyDescent="0.2">
      <c r="A118" t="s">
        <v>266</v>
      </c>
      <c r="B118" s="3" t="s">
        <v>178</v>
      </c>
      <c r="C118" s="3" t="s">
        <v>177</v>
      </c>
      <c r="D118" s="3" t="s">
        <v>1</v>
      </c>
      <c r="E118" s="3" t="s">
        <v>179</v>
      </c>
      <c r="F118" s="3">
        <v>48</v>
      </c>
      <c r="G118" s="3">
        <v>48</v>
      </c>
      <c r="H118" s="3" t="s">
        <v>176</v>
      </c>
      <c r="I118" s="3" t="s">
        <v>176</v>
      </c>
      <c r="J118" s="8">
        <v>4.1157754629629633</v>
      </c>
      <c r="K118" s="3">
        <v>5926.72</v>
      </c>
      <c r="L118" s="9">
        <v>0.125</v>
      </c>
      <c r="M118" s="9">
        <v>0.1155324074074074</v>
      </c>
      <c r="N118" s="3">
        <v>166.37</v>
      </c>
      <c r="O118" s="3" t="s">
        <v>21</v>
      </c>
      <c r="P118" s="3" t="s">
        <v>20</v>
      </c>
      <c r="Q118" s="3">
        <v>0.74</v>
      </c>
      <c r="R118" s="3">
        <v>266.19</v>
      </c>
      <c r="S118" s="3"/>
    </row>
    <row r="119" spans="1:19" x14ac:dyDescent="0.2">
      <c r="A119" t="s">
        <v>266</v>
      </c>
      <c r="B119" s="3" t="s">
        <v>178</v>
      </c>
      <c r="C119" s="3" t="s">
        <v>177</v>
      </c>
      <c r="D119" s="3" t="s">
        <v>1</v>
      </c>
      <c r="E119" s="3" t="s">
        <v>179</v>
      </c>
      <c r="F119" s="3">
        <v>48</v>
      </c>
      <c r="G119" s="3">
        <v>48</v>
      </c>
      <c r="H119" s="3" t="s">
        <v>176</v>
      </c>
      <c r="I119" s="3" t="s">
        <v>176</v>
      </c>
      <c r="J119" s="8">
        <v>3.9677546296296295</v>
      </c>
      <c r="K119" s="3">
        <v>5713.57</v>
      </c>
      <c r="L119" s="9">
        <v>0.125</v>
      </c>
      <c r="M119" s="9">
        <v>0.12585648148148149</v>
      </c>
      <c r="N119" s="3">
        <v>181.23</v>
      </c>
      <c r="O119" s="3" t="s">
        <v>21</v>
      </c>
      <c r="P119" s="3" t="s">
        <v>20</v>
      </c>
      <c r="Q119" s="3">
        <v>0.66</v>
      </c>
      <c r="R119" s="3">
        <v>289.97000000000003</v>
      </c>
      <c r="S119" s="3"/>
    </row>
    <row r="120" spans="1:19" x14ac:dyDescent="0.2">
      <c r="A120" t="s">
        <v>266</v>
      </c>
      <c r="B120" s="3" t="s">
        <v>181</v>
      </c>
      <c r="C120" s="3" t="s">
        <v>180</v>
      </c>
      <c r="D120" s="3" t="s">
        <v>1</v>
      </c>
      <c r="E120" s="3" t="s">
        <v>106</v>
      </c>
      <c r="F120" s="19">
        <v>8</v>
      </c>
      <c r="G120" s="19">
        <v>8</v>
      </c>
      <c r="H120" s="19">
        <v>100</v>
      </c>
      <c r="I120" s="19">
        <v>74.14</v>
      </c>
      <c r="J120" s="8">
        <v>6.0291666666666668</v>
      </c>
      <c r="K120" s="19">
        <v>8681</v>
      </c>
      <c r="L120" s="24">
        <v>2</v>
      </c>
      <c r="M120" s="25">
        <v>0.85236111111111112</v>
      </c>
      <c r="N120" s="19">
        <v>1228</v>
      </c>
      <c r="O120" s="3" t="s">
        <v>21</v>
      </c>
      <c r="P120" s="19">
        <v>0</v>
      </c>
      <c r="Q120" s="20">
        <v>0.88365228013029296</v>
      </c>
      <c r="R120" s="19">
        <v>327.46666666666704</v>
      </c>
      <c r="S120" s="3"/>
    </row>
    <row r="121" spans="1:19" x14ac:dyDescent="0.2">
      <c r="A121" t="s">
        <v>266</v>
      </c>
      <c r="B121" s="3" t="s">
        <v>181</v>
      </c>
      <c r="C121" s="3" t="s">
        <v>180</v>
      </c>
      <c r="D121" s="3" t="s">
        <v>1</v>
      </c>
      <c r="E121" s="3" t="s">
        <v>106</v>
      </c>
      <c r="F121" s="19">
        <v>8</v>
      </c>
      <c r="G121" s="19">
        <v>8</v>
      </c>
      <c r="H121" s="19">
        <v>100</v>
      </c>
      <c r="I121" s="19">
        <v>100</v>
      </c>
      <c r="J121" s="8">
        <v>4.6124999999999998</v>
      </c>
      <c r="K121" s="19">
        <v>6642</v>
      </c>
      <c r="L121" s="24">
        <v>2</v>
      </c>
      <c r="M121" s="9">
        <v>0.65208333333333335</v>
      </c>
      <c r="N121" s="19">
        <v>939</v>
      </c>
      <c r="O121" s="3" t="s">
        <v>21</v>
      </c>
      <c r="P121" s="19">
        <v>165.94</v>
      </c>
      <c r="Q121" s="20">
        <v>0.88418530351437696</v>
      </c>
      <c r="R121" s="19">
        <v>250.4</v>
      </c>
      <c r="S121" s="3"/>
    </row>
    <row r="124" spans="1:19" x14ac:dyDescent="0.2">
      <c r="A124" s="4" t="s">
        <v>267</v>
      </c>
    </row>
  </sheetData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Table. 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Jue Jiang</dc:creator>
  <cp:lastModifiedBy>Jue Jiang</cp:lastModifiedBy>
  <dcterms:created xsi:type="dcterms:W3CDTF">2025-06-12T06:19:44Z</dcterms:created>
  <dcterms:modified xsi:type="dcterms:W3CDTF">2025-06-16T01:56:44Z</dcterms:modified>
</cp:coreProperties>
</file>