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BE61033-A7EF-4857-94EA-7D07EEC86B99}" xr6:coauthVersionLast="36" xr6:coauthVersionMax="36" xr10:uidLastSave="{00000000-0000-0000-0000-000000000000}"/>
  <bookViews>
    <workbookView xWindow="-105" yWindow="-105" windowWidth="23250" windowHeight="13170" activeTab="4" xr2:uid="{CE0FE90F-1851-40EA-B767-0386D9E012DD}"/>
  </bookViews>
  <sheets>
    <sheet name="Particle Size Distribution" sheetId="1" r:id="rId1"/>
    <sheet name="Mass Balance - CaCO3" sheetId="2" r:id="rId2"/>
    <sheet name="Glucose_steps" sheetId="3" r:id="rId3"/>
    <sheet name="pH steps" sheetId="4" r:id="rId4"/>
    <sheet name="Hydration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  <c r="G16" i="1"/>
  <c r="G18" i="1"/>
  <c r="G8" i="1"/>
  <c r="G9" i="1"/>
  <c r="G10" i="1"/>
  <c r="F14" i="1"/>
  <c r="G14" i="1" s="1"/>
  <c r="F15" i="1"/>
  <c r="F16" i="1"/>
  <c r="F17" i="1"/>
  <c r="G17" i="1" s="1"/>
  <c r="F18" i="1"/>
  <c r="F12" i="1"/>
  <c r="G12" i="1" s="1"/>
  <c r="H12" i="1" s="1"/>
  <c r="I12" i="1" s="1"/>
  <c r="D38" i="1" s="1"/>
  <c r="F6" i="1"/>
  <c r="G6" i="1" s="1"/>
  <c r="F7" i="1"/>
  <c r="G7" i="1" s="1"/>
  <c r="F8" i="1"/>
  <c r="F9" i="1"/>
  <c r="F10" i="1"/>
  <c r="E11" i="1"/>
  <c r="E4" i="1"/>
  <c r="F4" i="1" s="1"/>
  <c r="G4" i="1" s="1"/>
  <c r="H4" i="1" s="1"/>
  <c r="I4" i="1" s="1"/>
  <c r="D29" i="1" s="1"/>
  <c r="D13" i="1"/>
  <c r="F13" i="1" s="1"/>
  <c r="G13" i="1" s="1"/>
  <c r="D12" i="1"/>
  <c r="D5" i="1"/>
  <c r="F5" i="1" s="1"/>
  <c r="G5" i="1" s="1"/>
  <c r="H5" i="1" s="1"/>
  <c r="I5" i="1" s="1"/>
  <c r="D28" i="1" s="1"/>
  <c r="D4" i="1"/>
  <c r="C4" i="1"/>
  <c r="H6" i="1" l="1"/>
  <c r="H13" i="1"/>
  <c r="F11" i="1"/>
  <c r="G11" i="1" s="1"/>
  <c r="F19" i="1"/>
  <c r="G19" i="1" s="1"/>
  <c r="H14" i="1" l="1"/>
  <c r="I13" i="1"/>
  <c r="D37" i="1" s="1"/>
  <c r="H7" i="1"/>
  <c r="I6" i="1"/>
  <c r="D27" i="1" s="1"/>
  <c r="H8" i="1" l="1"/>
  <c r="I7" i="1"/>
  <c r="D26" i="1" s="1"/>
  <c r="H15" i="1"/>
  <c r="I14" i="1"/>
  <c r="D36" i="1" s="1"/>
  <c r="H16" i="1" l="1"/>
  <c r="I15" i="1"/>
  <c r="D35" i="1" s="1"/>
  <c r="H9" i="1"/>
  <c r="I8" i="1"/>
  <c r="D25" i="1" s="1"/>
  <c r="H10" i="1" l="1"/>
  <c r="I9" i="1"/>
  <c r="D24" i="1" s="1"/>
  <c r="H17" i="1"/>
  <c r="I16" i="1"/>
  <c r="D34" i="1" s="1"/>
  <c r="H18" i="1" l="1"/>
  <c r="I17" i="1"/>
  <c r="D33" i="1" s="1"/>
  <c r="H11" i="1"/>
  <c r="I11" i="1" s="1"/>
  <c r="I10" i="1"/>
  <c r="D23" i="1" s="1"/>
  <c r="H19" i="1" l="1"/>
  <c r="I19" i="1" s="1"/>
  <c r="I18" i="1"/>
  <c r="D32" i="1" s="1"/>
</calcChain>
</file>

<file path=xl/sharedStrings.xml><?xml version="1.0" encoding="utf-8"?>
<sst xmlns="http://schemas.openxmlformats.org/spreadsheetml/2006/main" count="272" uniqueCount="35">
  <si>
    <t>Sieve Number</t>
  </si>
  <si>
    <t>Sieve size (mm)</t>
  </si>
  <si>
    <t>Sieve mass (g)</t>
  </si>
  <si>
    <t>Mass retained (g)</t>
  </si>
  <si>
    <t xml:space="preserve">Cumulative percent retained </t>
  </si>
  <si>
    <t>Percent Finer %</t>
  </si>
  <si>
    <t>Mass total (g)</t>
  </si>
  <si>
    <t>% on each sieve</t>
  </si>
  <si>
    <t>Plaster Sand</t>
  </si>
  <si>
    <t>CaCO3</t>
  </si>
  <si>
    <t>PARTICLE SIZE DISTRIBUTION</t>
  </si>
  <si>
    <t>Component</t>
  </si>
  <si>
    <t>Carbon distribution (%)</t>
  </si>
  <si>
    <t>Time(h)</t>
  </si>
  <si>
    <t>Minor components</t>
  </si>
  <si>
    <t xml:space="preserve">Glycerol </t>
  </si>
  <si>
    <t>CO2</t>
  </si>
  <si>
    <t>Malic</t>
  </si>
  <si>
    <t>Fumaric</t>
  </si>
  <si>
    <t>Ethanol</t>
  </si>
  <si>
    <t>Glucose</t>
  </si>
  <si>
    <t>20 g/L</t>
  </si>
  <si>
    <t>60 g/L</t>
  </si>
  <si>
    <t>100 g/L</t>
  </si>
  <si>
    <t>Time</t>
  </si>
  <si>
    <t>Sample no</t>
  </si>
  <si>
    <t>Pyruvic</t>
  </si>
  <si>
    <t>Succinic</t>
  </si>
  <si>
    <t>Glycerol</t>
  </si>
  <si>
    <t>pH 4</t>
  </si>
  <si>
    <t>pH 5</t>
  </si>
  <si>
    <t>pH 6</t>
  </si>
  <si>
    <t>pH 7</t>
  </si>
  <si>
    <t>pH steps</t>
  </si>
  <si>
    <t>Hydration of FA to 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</si>
</sst>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Aharoni"/>
      <charset val="177"/>
    </font>
    <font>
      <b/>
      <sz val="14"/>
      <color theme="1"/>
      <name val="Arial Rounded MT Bold"/>
      <family val="2"/>
    </font>
    <font>
      <sz val="14"/>
      <color theme="1"/>
      <name val="Arial Rounded MT Bold"/>
      <family val="2"/>
    </font>
  </fonts>
  <fills count="2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6" borderId="1" xfId="0" applyFont="1" applyFill="1" applyBorder="1"/>
    <xf numFmtId="0" fontId="1" fillId="2" borderId="1" xfId="0" applyFont="1" applyFill="1" applyBorder="1"/>
    <xf numFmtId="0" fontId="0" fillId="2" borderId="1" xfId="0" applyFill="1" applyBorder="1"/>
    <xf numFmtId="0" fontId="0" fillId="4" borderId="1" xfId="0" applyFill="1" applyBorder="1"/>
    <xf numFmtId="11" fontId="1" fillId="2" borderId="1" xfId="0" applyNumberFormat="1" applyFont="1" applyFill="1" applyBorder="1"/>
    <xf numFmtId="0" fontId="1" fillId="3" borderId="1" xfId="0" applyFont="1" applyFill="1" applyBorder="1"/>
    <xf numFmtId="0" fontId="0" fillId="3" borderId="1" xfId="0" applyFill="1" applyBorder="1"/>
    <xf numFmtId="0" fontId="0" fillId="5" borderId="1" xfId="0" applyFill="1" applyBorder="1"/>
    <xf numFmtId="0" fontId="3" fillId="6" borderId="1" xfId="0" applyFont="1" applyFill="1" applyBorder="1"/>
    <xf numFmtId="0" fontId="0" fillId="0" borderId="1" xfId="0" applyBorder="1"/>
    <xf numFmtId="0" fontId="4" fillId="0" borderId="0" xfId="0" applyFont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0" fillId="6" borderId="1" xfId="0" applyFill="1" applyBorder="1"/>
    <xf numFmtId="0" fontId="0" fillId="12" borderId="1" xfId="0" applyFill="1" applyBorder="1"/>
    <xf numFmtId="0" fontId="3" fillId="0" borderId="1" xfId="0" applyFont="1" applyBorder="1"/>
    <xf numFmtId="0" fontId="0" fillId="13" borderId="1" xfId="0" applyFill="1" applyBorder="1"/>
    <xf numFmtId="0" fontId="0" fillId="14" borderId="1" xfId="0" applyFill="1" applyBorder="1"/>
    <xf numFmtId="0" fontId="0" fillId="15" borderId="1" xfId="0" applyFill="1" applyBorder="1"/>
    <xf numFmtId="0" fontId="0" fillId="16" borderId="1" xfId="0" applyFill="1" applyBorder="1"/>
    <xf numFmtId="0" fontId="0" fillId="17" borderId="1" xfId="0" applyFill="1" applyBorder="1"/>
    <xf numFmtId="0" fontId="0" fillId="18" borderId="1" xfId="0" applyFill="1" applyBorder="1"/>
    <xf numFmtId="0" fontId="0" fillId="19" borderId="1" xfId="0" applyFill="1" applyBorder="1"/>
    <xf numFmtId="0" fontId="6" fillId="0" borderId="1" xfId="0" applyFont="1" applyBorder="1"/>
    <xf numFmtId="0" fontId="6" fillId="0" borderId="0" xfId="0" applyFont="1"/>
    <xf numFmtId="0" fontId="2" fillId="19" borderId="1" xfId="0" applyFont="1" applyFill="1" applyBorder="1"/>
    <xf numFmtId="0" fontId="2" fillId="4" borderId="1" xfId="0" applyFont="1" applyFill="1" applyBorder="1"/>
    <xf numFmtId="0" fontId="2" fillId="13" borderId="1" xfId="0" applyFont="1" applyFill="1" applyBorder="1"/>
    <xf numFmtId="0" fontId="2" fillId="5" borderId="1" xfId="0" applyFont="1" applyFill="1" applyBorder="1"/>
    <xf numFmtId="0" fontId="2" fillId="14" borderId="1" xfId="0" applyFont="1" applyFill="1" applyBorder="1"/>
    <xf numFmtId="0" fontId="2" fillId="15" borderId="1" xfId="0" applyFont="1" applyFill="1" applyBorder="1"/>
    <xf numFmtId="0" fontId="2" fillId="16" borderId="1" xfId="0" applyFont="1" applyFill="1" applyBorder="1"/>
    <xf numFmtId="0" fontId="2" fillId="17" borderId="1" xfId="0" applyFont="1" applyFill="1" applyBorder="1"/>
    <xf numFmtId="0" fontId="2" fillId="12" borderId="1" xfId="0" applyFont="1" applyFill="1" applyBorder="1"/>
    <xf numFmtId="0" fontId="2" fillId="2" borderId="1" xfId="0" applyFont="1" applyFill="1" applyBorder="1"/>
    <xf numFmtId="0" fontId="2" fillId="7" borderId="1" xfId="0" applyFont="1" applyFill="1" applyBorder="1"/>
    <xf numFmtId="0" fontId="2" fillId="3" borderId="1" xfId="0" applyFont="1" applyFill="1" applyBorder="1"/>
    <xf numFmtId="0" fontId="2" fillId="8" borderId="1" xfId="0" applyFont="1" applyFill="1" applyBorder="1"/>
    <xf numFmtId="0" fontId="2" fillId="9" borderId="1" xfId="0" applyFont="1" applyFill="1" applyBorder="1"/>
    <xf numFmtId="0" fontId="2" fillId="10" borderId="1" xfId="0" applyFont="1" applyFill="1" applyBorder="1"/>
    <xf numFmtId="0" fontId="2" fillId="11" borderId="1" xfId="0" applyFont="1" applyFill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Plaster Sand</c:v>
          </c:tx>
          <c:spPr>
            <a:ln w="25400" cap="flat" cmpd="dbl" algn="ctr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1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'Particle Size Distribution'!$C$23:$C$29</c:f>
              <c:numCache>
                <c:formatCode>General</c:formatCode>
                <c:ptCount val="7"/>
                <c:pt idx="0">
                  <c:v>7.4999999999999997E-2</c:v>
                </c:pt>
                <c:pt idx="1">
                  <c:v>0.15</c:v>
                </c:pt>
                <c:pt idx="2">
                  <c:v>0.3</c:v>
                </c:pt>
                <c:pt idx="3">
                  <c:v>1</c:v>
                </c:pt>
                <c:pt idx="4">
                  <c:v>1.4</c:v>
                </c:pt>
                <c:pt idx="5">
                  <c:v>1.7</c:v>
                </c:pt>
                <c:pt idx="6">
                  <c:v>2</c:v>
                </c:pt>
              </c:numCache>
            </c:numRef>
          </c:xVal>
          <c:yVal>
            <c:numRef>
              <c:f>'Particle Size Distribution'!$D$23:$D$29</c:f>
              <c:numCache>
                <c:formatCode>General</c:formatCode>
                <c:ptCount val="7"/>
                <c:pt idx="0">
                  <c:v>4.8959999999999866</c:v>
                </c:pt>
                <c:pt idx="1">
                  <c:v>18.97399999999999</c:v>
                </c:pt>
                <c:pt idx="2">
                  <c:v>55.425999999999995</c:v>
                </c:pt>
                <c:pt idx="3">
                  <c:v>96.679999999999993</c:v>
                </c:pt>
                <c:pt idx="4">
                  <c:v>97.89</c:v>
                </c:pt>
                <c:pt idx="5">
                  <c:v>98.181999999999988</c:v>
                </c:pt>
                <c:pt idx="6">
                  <c:v>98.383999999999986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542-4B60-9938-53BB36989514}"/>
            </c:ext>
          </c:extLst>
        </c:ser>
        <c:ser>
          <c:idx val="1"/>
          <c:order val="1"/>
          <c:tx>
            <c:v>CaCO3</c:v>
          </c:tx>
          <c:spPr>
            <a:ln w="25400" cap="flat" cmpd="dbl" algn="ctr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34925" cap="flat" cmpd="dbl" algn="ctr">
                <a:solidFill>
                  <a:schemeClr val="accent2">
                    <a:lumMod val="75000"/>
                    <a:alpha val="70000"/>
                  </a:schemeClr>
                </a:solidFill>
                <a:round/>
              </a:ln>
              <a:effectLst/>
            </c:spPr>
          </c:marker>
          <c:xVal>
            <c:numRef>
              <c:f>'Particle Size Distribution'!$C$32:$C$38</c:f>
              <c:numCache>
                <c:formatCode>General</c:formatCode>
                <c:ptCount val="7"/>
                <c:pt idx="0">
                  <c:v>7.4999999999999997E-2</c:v>
                </c:pt>
                <c:pt idx="1">
                  <c:v>0.15</c:v>
                </c:pt>
                <c:pt idx="2">
                  <c:v>0.3</c:v>
                </c:pt>
                <c:pt idx="3">
                  <c:v>1</c:v>
                </c:pt>
                <c:pt idx="4">
                  <c:v>1.4</c:v>
                </c:pt>
                <c:pt idx="5">
                  <c:v>1.7</c:v>
                </c:pt>
                <c:pt idx="6">
                  <c:v>2</c:v>
                </c:pt>
              </c:numCache>
            </c:numRef>
          </c:xVal>
          <c:yVal>
            <c:numRef>
              <c:f>'Particle Size Distribution'!$D$32:$D$38</c:f>
              <c:numCache>
                <c:formatCode>General</c:formatCode>
                <c:ptCount val="7"/>
                <c:pt idx="0">
                  <c:v>0.15800000000001546</c:v>
                </c:pt>
                <c:pt idx="1">
                  <c:v>0.50800000000000978</c:v>
                </c:pt>
                <c:pt idx="2">
                  <c:v>1.342000000000013</c:v>
                </c:pt>
                <c:pt idx="3">
                  <c:v>42.728000000000009</c:v>
                </c:pt>
                <c:pt idx="4">
                  <c:v>99.988</c:v>
                </c:pt>
                <c:pt idx="5">
                  <c:v>99.994</c:v>
                </c:pt>
                <c:pt idx="6">
                  <c:v>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542-4B60-9938-53BB36989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613792"/>
        <c:axId val="2032612544"/>
      </c:scatterChart>
      <c:valAx>
        <c:axId val="2032613792"/>
        <c:scaling>
          <c:logBase val="10"/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Particle size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12544"/>
        <c:crosses val="autoZero"/>
        <c:crossBetween val="midCat"/>
      </c:valAx>
      <c:valAx>
        <c:axId val="2032612544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Cumulative % finer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613792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1653541</xdr:colOff>
      <xdr:row>1</xdr:row>
      <xdr:rowOff>60960</xdr:rowOff>
    </xdr:from>
    <xdr:ext cx="403860" cy="335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2CEDE6-E27C-463B-8350-CF6127983C0C}"/>
                </a:ext>
              </a:extLst>
            </xdr:cNvPr>
            <xdr:cNvSpPr txBox="1"/>
          </xdr:nvSpPr>
          <xdr:spPr>
            <a:xfrm>
              <a:off x="8290561" y="251460"/>
              <a:ext cx="403860" cy="335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𝑅𝑛</m:t>
                        </m:r>
                      </m:e>
                    </m:nary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82CEDE6-E27C-463B-8350-CF6127983C0C}"/>
                </a:ext>
              </a:extLst>
            </xdr:cNvPr>
            <xdr:cNvSpPr txBox="1"/>
          </xdr:nvSpPr>
          <xdr:spPr>
            <a:xfrm>
              <a:off x="8290561" y="251460"/>
              <a:ext cx="403860" cy="335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∑</a:t>
              </a:r>
              <a:r>
                <a:rPr lang="en-US" sz="1100" b="0" i="0">
                  <a:latin typeface="Cambria Math" panose="02040503050406030204" pitchFamily="18" charset="0"/>
                </a:rPr>
                <a:t>▒𝑅𝑛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4</xdr:col>
      <xdr:colOff>38100</xdr:colOff>
      <xdr:row>19</xdr:row>
      <xdr:rowOff>106680</xdr:rowOff>
    </xdr:from>
    <xdr:to>
      <xdr:col>9</xdr:col>
      <xdr:colOff>579120</xdr:colOff>
      <xdr:row>38</xdr:row>
      <xdr:rowOff>160020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2C805E-B9D4-44A2-BD7C-C85F92A10B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0.06911</cdr:x>
      <cdr:y>0.63234</cdr:y>
    </cdr:from>
    <cdr:to>
      <cdr:x>0.63908</cdr:x>
      <cdr:y>0.63234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B30D2AE-0974-4776-990D-EA7D71D5BA5C}"/>
            </a:ext>
          </a:extLst>
        </cdr:cNvPr>
        <cdr:cNvCxnSpPr/>
      </cdr:nvCxnSpPr>
      <cdr:spPr>
        <a:xfrm xmlns:a="http://schemas.openxmlformats.org/drawingml/2006/main">
          <a:off x="617220" y="4023360"/>
          <a:ext cx="5090160" cy="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0.45222</cdr:x>
      <cdr:y>0.63353</cdr:y>
    </cdr:from>
    <cdr:to>
      <cdr:x>0.45392</cdr:x>
      <cdr:y>0.83832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6A6A265A-84D9-47DF-9421-1CC944927FB3}"/>
            </a:ext>
          </a:extLst>
        </cdr:cNvPr>
        <cdr:cNvCxnSpPr/>
      </cdr:nvCxnSpPr>
      <cdr:spPr>
        <a:xfrm xmlns:a="http://schemas.openxmlformats.org/drawingml/2006/main" flipH="1">
          <a:off x="4038600" y="4030980"/>
          <a:ext cx="15240" cy="130302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0.63908</cdr:x>
      <cdr:y>0.63353</cdr:y>
    </cdr:from>
    <cdr:to>
      <cdr:x>0.63908</cdr:x>
      <cdr:y>0.83832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65D714BE-0DC5-4690-8CDA-A3693A560593}"/>
            </a:ext>
          </a:extLst>
        </cdr:cNvPr>
        <cdr:cNvCxnSpPr/>
      </cdr:nvCxnSpPr>
      <cdr:spPr>
        <a:xfrm xmlns:a="http://schemas.openxmlformats.org/drawingml/2006/main">
          <a:off x="5707380" y="4030980"/>
          <a:ext cx="0" cy="130302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0.06655</cdr:x>
      <cdr:y>0.42635</cdr:y>
    </cdr:from>
    <cdr:to>
      <cdr:x>0.6971</cdr:x>
      <cdr:y>0.42754</cdr:y>
    </cdr:to>
    <cdr:cxnSp macro="">
      <cdr:nvCxnSpPr>
        <cdr:cNvPr id="11" name="Straight Connector 10">
          <a:extLst xmlns:a="http://schemas.openxmlformats.org/drawingml/2006/main">
            <a:ext uri="{FF2B5EF4-FFF2-40B4-BE49-F238E27FC236}">
              <a16:creationId xmlns:a16="http://schemas.microsoft.com/office/drawing/2014/main" id="{A39F6CDF-D2D2-4899-8685-E86983D5EBB1}"/>
            </a:ext>
          </a:extLst>
        </cdr:cNvPr>
        <cdr:cNvCxnSpPr/>
      </cdr:nvCxnSpPr>
      <cdr:spPr>
        <a:xfrm xmlns:a="http://schemas.openxmlformats.org/drawingml/2006/main" flipV="1">
          <a:off x="594360" y="2712720"/>
          <a:ext cx="5631180" cy="762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0.53157</cdr:x>
      <cdr:y>0.42635</cdr:y>
    </cdr:from>
    <cdr:to>
      <cdr:x>0.53242</cdr:x>
      <cdr:y>0.83713</cdr:y>
    </cdr:to>
    <cdr:cxnSp macro="">
      <cdr:nvCxnSpPr>
        <cdr:cNvPr id="13" name="Straight Connector 12">
          <a:extLst xmlns:a="http://schemas.openxmlformats.org/drawingml/2006/main">
            <a:ext uri="{FF2B5EF4-FFF2-40B4-BE49-F238E27FC236}">
              <a16:creationId xmlns:a16="http://schemas.microsoft.com/office/drawing/2014/main" id="{24844D79-1A1F-404E-A5D7-58E6E88A666B}"/>
            </a:ext>
          </a:extLst>
        </cdr:cNvPr>
        <cdr:cNvCxnSpPr/>
      </cdr:nvCxnSpPr>
      <cdr:spPr>
        <a:xfrm xmlns:a="http://schemas.openxmlformats.org/drawingml/2006/main">
          <a:off x="4747260" y="2712720"/>
          <a:ext cx="7620" cy="261366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0.6971</cdr:x>
      <cdr:y>0.42635</cdr:y>
    </cdr:from>
    <cdr:to>
      <cdr:x>0.69795</cdr:x>
      <cdr:y>0.83832</cdr:y>
    </cdr:to>
    <cdr:cxnSp macro="">
      <cdr:nvCxnSpPr>
        <cdr:cNvPr id="15" name="Straight Connector 14">
          <a:extLst xmlns:a="http://schemas.openxmlformats.org/drawingml/2006/main">
            <a:ext uri="{FF2B5EF4-FFF2-40B4-BE49-F238E27FC236}">
              <a16:creationId xmlns:a16="http://schemas.microsoft.com/office/drawing/2014/main" id="{2539A693-9572-4344-A629-4977BFD6A643}"/>
            </a:ext>
          </a:extLst>
        </cdr:cNvPr>
        <cdr:cNvCxnSpPr/>
      </cdr:nvCxnSpPr>
      <cdr:spPr>
        <a:xfrm xmlns:a="http://schemas.openxmlformats.org/drawingml/2006/main" flipH="1">
          <a:off x="6225540" y="2712720"/>
          <a:ext cx="7620" cy="2621280"/>
        </a:xfrm>
        <a:prstGeom xmlns:a="http://schemas.openxmlformats.org/drawingml/2006/main" prst="line">
          <a:avLst/>
        </a:prstGeom>
        <a:ln xmlns:a="http://schemas.openxmlformats.org/drawingml/2006/main" w="9525" cap="flat" cmpd="sng" algn="ctr">
          <a:solidFill>
            <a:schemeClr val="accent2"/>
          </a:solidFill>
          <a:prstDash val="dash"/>
          <a:round/>
          <a:headEnd type="none" w="med" len="med"/>
          <a:tailEnd type="none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FB12A-2DA7-4CAD-ADDA-BCCAD297CAA6}">
  <dimension ref="B1:I38"/>
  <sheetViews>
    <sheetView showGridLines="0" topLeftCell="A13" workbookViewId="0">
      <selection activeCell="M16" sqref="M16"/>
    </sheetView>
  </sheetViews>
  <sheetFormatPr defaultRowHeight="15" x14ac:dyDescent="0.25"/>
  <cols>
    <col min="2" max="2" width="12.28515625" bestFit="1" customWidth="1"/>
    <col min="3" max="3" width="13.42578125" bestFit="1" customWidth="1"/>
    <col min="4" max="4" width="16.85546875" bestFit="1" customWidth="1"/>
    <col min="5" max="7" width="15.140625" customWidth="1"/>
    <col min="8" max="8" width="30.28515625" customWidth="1"/>
    <col min="9" max="9" width="13.7109375" bestFit="1" customWidth="1"/>
  </cols>
  <sheetData>
    <row r="1" spans="2:9" ht="15" customHeight="1" x14ac:dyDescent="0.25">
      <c r="B1" s="11"/>
      <c r="C1" s="11"/>
      <c r="E1" s="45" t="s">
        <v>10</v>
      </c>
      <c r="F1" s="11"/>
    </row>
    <row r="2" spans="2:9" ht="15.75" thickBot="1" x14ac:dyDescent="0.3"/>
    <row r="3" spans="2:9" ht="15.75" thickBot="1" x14ac:dyDescent="0.3">
      <c r="B3" s="1" t="s">
        <v>0</v>
      </c>
      <c r="C3" s="1" t="s">
        <v>1</v>
      </c>
      <c r="D3" s="1" t="s">
        <v>2</v>
      </c>
      <c r="E3" s="1" t="s">
        <v>6</v>
      </c>
      <c r="F3" s="1" t="s">
        <v>3</v>
      </c>
      <c r="G3" s="1" t="s">
        <v>7</v>
      </c>
      <c r="H3" s="1" t="s">
        <v>4</v>
      </c>
      <c r="I3" s="1" t="s">
        <v>5</v>
      </c>
    </row>
    <row r="4" spans="2:9" ht="15.75" thickBot="1" x14ac:dyDescent="0.3">
      <c r="B4" s="1">
        <v>1</v>
      </c>
      <c r="C4" s="2">
        <f>2</f>
        <v>2</v>
      </c>
      <c r="D4" s="3">
        <f>563.14</f>
        <v>563.14</v>
      </c>
      <c r="E4" s="3">
        <f>571.22</f>
        <v>571.22</v>
      </c>
      <c r="F4" s="3">
        <f>E4-D4</f>
        <v>8.0800000000000409</v>
      </c>
      <c r="G4" s="3">
        <f>(F4/500)*100</f>
        <v>1.6160000000000081</v>
      </c>
      <c r="H4" s="3">
        <f>G4</f>
        <v>1.6160000000000081</v>
      </c>
      <c r="I4" s="4">
        <f>100-H4</f>
        <v>98.383999999999986</v>
      </c>
    </row>
    <row r="5" spans="2:9" ht="15.75" thickBot="1" x14ac:dyDescent="0.3">
      <c r="B5" s="1">
        <v>2</v>
      </c>
      <c r="C5" s="2">
        <v>1.7</v>
      </c>
      <c r="D5" s="3">
        <f>374.3</f>
        <v>374.3</v>
      </c>
      <c r="E5" s="3">
        <v>375.31</v>
      </c>
      <c r="F5" s="3">
        <f t="shared" ref="F5:F10" si="0">E5-D5</f>
        <v>1.0099999999999909</v>
      </c>
      <c r="G5" s="3">
        <f t="shared" ref="G5:G19" si="1">(F5/500)*100</f>
        <v>0.20199999999999818</v>
      </c>
      <c r="H5" s="3">
        <f>G5+H4</f>
        <v>1.8180000000000063</v>
      </c>
      <c r="I5" s="4">
        <f t="shared" ref="I5:I11" si="2">100-H5</f>
        <v>98.181999999999988</v>
      </c>
    </row>
    <row r="6" spans="2:9" ht="15.75" thickBot="1" x14ac:dyDescent="0.3">
      <c r="B6" s="1">
        <v>3</v>
      </c>
      <c r="C6" s="2">
        <v>1.4</v>
      </c>
      <c r="D6" s="3">
        <v>359.69</v>
      </c>
      <c r="E6" s="3">
        <v>361.15</v>
      </c>
      <c r="F6" s="3">
        <f t="shared" si="0"/>
        <v>1.4599999999999795</v>
      </c>
      <c r="G6" s="3">
        <f t="shared" si="1"/>
        <v>0.29199999999999593</v>
      </c>
      <c r="H6" s="3">
        <f t="shared" ref="H6:H19" si="3">G6+H5</f>
        <v>2.1100000000000021</v>
      </c>
      <c r="I6" s="4">
        <f t="shared" si="2"/>
        <v>97.89</v>
      </c>
    </row>
    <row r="7" spans="2:9" ht="15.75" thickBot="1" x14ac:dyDescent="0.3">
      <c r="B7" s="1">
        <v>4</v>
      </c>
      <c r="C7" s="2">
        <v>1</v>
      </c>
      <c r="D7" s="3">
        <v>334.11</v>
      </c>
      <c r="E7" s="3">
        <v>340.16</v>
      </c>
      <c r="F7" s="3">
        <f t="shared" si="0"/>
        <v>6.0500000000000114</v>
      </c>
      <c r="G7" s="3">
        <f t="shared" si="1"/>
        <v>1.2100000000000022</v>
      </c>
      <c r="H7" s="3">
        <f t="shared" si="3"/>
        <v>3.3200000000000043</v>
      </c>
      <c r="I7" s="4">
        <f t="shared" si="2"/>
        <v>96.679999999999993</v>
      </c>
    </row>
    <row r="8" spans="2:9" ht="15.75" thickBot="1" x14ac:dyDescent="0.3">
      <c r="B8" s="1">
        <v>5</v>
      </c>
      <c r="C8" s="2">
        <v>0.3</v>
      </c>
      <c r="D8" s="3">
        <v>272.75</v>
      </c>
      <c r="E8" s="3">
        <v>479.02</v>
      </c>
      <c r="F8" s="3">
        <f t="shared" si="0"/>
        <v>206.26999999999998</v>
      </c>
      <c r="G8" s="3">
        <f t="shared" si="1"/>
        <v>41.253999999999998</v>
      </c>
      <c r="H8" s="3">
        <f t="shared" si="3"/>
        <v>44.574000000000005</v>
      </c>
      <c r="I8" s="4">
        <f t="shared" si="2"/>
        <v>55.425999999999995</v>
      </c>
    </row>
    <row r="9" spans="2:9" ht="15.75" thickBot="1" x14ac:dyDescent="0.3">
      <c r="B9" s="1">
        <v>6</v>
      </c>
      <c r="C9" s="2">
        <v>0.15</v>
      </c>
      <c r="D9" s="3">
        <v>258.3</v>
      </c>
      <c r="E9" s="3">
        <v>440.56</v>
      </c>
      <c r="F9" s="3">
        <f t="shared" si="0"/>
        <v>182.26</v>
      </c>
      <c r="G9" s="3">
        <f t="shared" si="1"/>
        <v>36.451999999999998</v>
      </c>
      <c r="H9" s="3">
        <f t="shared" si="3"/>
        <v>81.02600000000001</v>
      </c>
      <c r="I9" s="4">
        <f t="shared" si="2"/>
        <v>18.97399999999999</v>
      </c>
    </row>
    <row r="10" spans="2:9" ht="15.75" thickBot="1" x14ac:dyDescent="0.3">
      <c r="B10" s="1">
        <v>7</v>
      </c>
      <c r="C10" s="2">
        <v>7.4999999999999997E-2</v>
      </c>
      <c r="D10" s="3">
        <v>260.27999999999997</v>
      </c>
      <c r="E10" s="3">
        <v>330.67</v>
      </c>
      <c r="F10" s="3">
        <f t="shared" si="0"/>
        <v>70.390000000000043</v>
      </c>
      <c r="G10" s="3">
        <f t="shared" si="1"/>
        <v>14.07800000000001</v>
      </c>
      <c r="H10" s="3">
        <f t="shared" si="3"/>
        <v>95.104000000000013</v>
      </c>
      <c r="I10" s="4">
        <f t="shared" si="2"/>
        <v>4.8959999999999866</v>
      </c>
    </row>
    <row r="11" spans="2:9" ht="15.75" thickBot="1" x14ac:dyDescent="0.3">
      <c r="B11" s="1">
        <v>8</v>
      </c>
      <c r="C11" s="5"/>
      <c r="D11" s="3">
        <v>457.38</v>
      </c>
      <c r="E11" s="3">
        <f>481.73</f>
        <v>481.73</v>
      </c>
      <c r="F11" s="3">
        <f>500-SUM(F4:F10)</f>
        <v>24.479999999999961</v>
      </c>
      <c r="G11" s="3">
        <f t="shared" si="1"/>
        <v>4.8959999999999919</v>
      </c>
      <c r="H11" s="3">
        <f t="shared" si="3"/>
        <v>100</v>
      </c>
      <c r="I11" s="4">
        <f t="shared" si="2"/>
        <v>0</v>
      </c>
    </row>
    <row r="12" spans="2:9" ht="15.75" thickBot="1" x14ac:dyDescent="0.3">
      <c r="B12" s="1">
        <v>1</v>
      </c>
      <c r="C12" s="6">
        <v>2</v>
      </c>
      <c r="D12" s="7">
        <f>563.14</f>
        <v>563.14</v>
      </c>
      <c r="E12" s="7">
        <v>563.14</v>
      </c>
      <c r="F12" s="7">
        <f>E12-D12</f>
        <v>0</v>
      </c>
      <c r="G12" s="7">
        <f t="shared" si="1"/>
        <v>0</v>
      </c>
      <c r="H12" s="7">
        <f>G12</f>
        <v>0</v>
      </c>
      <c r="I12" s="8">
        <f>100-H12</f>
        <v>100</v>
      </c>
    </row>
    <row r="13" spans="2:9" ht="15.75" thickBot="1" x14ac:dyDescent="0.3">
      <c r="B13" s="1">
        <v>2</v>
      </c>
      <c r="C13" s="6">
        <v>1.7</v>
      </c>
      <c r="D13" s="7">
        <f>374.3</f>
        <v>374.3</v>
      </c>
      <c r="E13" s="7">
        <v>374.33</v>
      </c>
      <c r="F13" s="7">
        <f t="shared" ref="F13:F18" si="4">E13-D13</f>
        <v>2.9999999999972715E-2</v>
      </c>
      <c r="G13" s="7">
        <f t="shared" si="1"/>
        <v>5.9999999999945436E-3</v>
      </c>
      <c r="H13" s="7">
        <f t="shared" si="3"/>
        <v>5.9999999999945436E-3</v>
      </c>
      <c r="I13" s="8">
        <f t="shared" ref="I13:I19" si="5">100-H13</f>
        <v>99.994</v>
      </c>
    </row>
    <row r="14" spans="2:9" ht="15.75" thickBot="1" x14ac:dyDescent="0.3">
      <c r="B14" s="1">
        <v>3</v>
      </c>
      <c r="C14" s="6">
        <v>1.4</v>
      </c>
      <c r="D14" s="7">
        <v>359.69</v>
      </c>
      <c r="E14" s="7">
        <v>359.72</v>
      </c>
      <c r="F14" s="7">
        <f t="shared" si="4"/>
        <v>3.0000000000029559E-2</v>
      </c>
      <c r="G14" s="7">
        <f t="shared" si="1"/>
        <v>6.0000000000059121E-3</v>
      </c>
      <c r="H14" s="7">
        <f t="shared" si="3"/>
        <v>1.2000000000000455E-2</v>
      </c>
      <c r="I14" s="8">
        <f t="shared" si="5"/>
        <v>99.988</v>
      </c>
    </row>
    <row r="15" spans="2:9" ht="15.75" thickBot="1" x14ac:dyDescent="0.3">
      <c r="B15" s="1">
        <v>4</v>
      </c>
      <c r="C15" s="6">
        <v>1</v>
      </c>
      <c r="D15" s="7">
        <v>334.11</v>
      </c>
      <c r="E15" s="7">
        <v>620.41</v>
      </c>
      <c r="F15" s="7">
        <f t="shared" si="4"/>
        <v>286.29999999999995</v>
      </c>
      <c r="G15" s="7">
        <f t="shared" si="1"/>
        <v>57.259999999999991</v>
      </c>
      <c r="H15" s="7">
        <f t="shared" si="3"/>
        <v>57.271999999999991</v>
      </c>
      <c r="I15" s="8">
        <f t="shared" si="5"/>
        <v>42.728000000000009</v>
      </c>
    </row>
    <row r="16" spans="2:9" ht="15.75" thickBot="1" x14ac:dyDescent="0.3">
      <c r="B16" s="1">
        <v>5</v>
      </c>
      <c r="C16" s="6">
        <v>0.3</v>
      </c>
      <c r="D16" s="7">
        <v>272.75</v>
      </c>
      <c r="E16" s="7">
        <v>479.68</v>
      </c>
      <c r="F16" s="7">
        <f t="shared" si="4"/>
        <v>206.93</v>
      </c>
      <c r="G16" s="7">
        <f t="shared" si="1"/>
        <v>41.386000000000003</v>
      </c>
      <c r="H16" s="7">
        <f t="shared" si="3"/>
        <v>98.657999999999987</v>
      </c>
      <c r="I16" s="8">
        <f t="shared" si="5"/>
        <v>1.342000000000013</v>
      </c>
    </row>
    <row r="17" spans="2:9" ht="15.75" thickBot="1" x14ac:dyDescent="0.3">
      <c r="B17" s="1">
        <v>6</v>
      </c>
      <c r="C17" s="6">
        <v>0.15</v>
      </c>
      <c r="D17" s="7">
        <v>258.3</v>
      </c>
      <c r="E17" s="7">
        <v>262.47000000000003</v>
      </c>
      <c r="F17" s="7">
        <f t="shared" si="4"/>
        <v>4.1700000000000159</v>
      </c>
      <c r="G17" s="7">
        <f t="shared" si="1"/>
        <v>0.83400000000000318</v>
      </c>
      <c r="H17" s="7">
        <f t="shared" si="3"/>
        <v>99.49199999999999</v>
      </c>
      <c r="I17" s="8">
        <f t="shared" si="5"/>
        <v>0.50800000000000978</v>
      </c>
    </row>
    <row r="18" spans="2:9" ht="15.75" thickBot="1" x14ac:dyDescent="0.3">
      <c r="B18" s="1">
        <v>7</v>
      </c>
      <c r="C18" s="6">
        <v>7.4999999999999997E-2</v>
      </c>
      <c r="D18" s="7">
        <v>260.27999999999997</v>
      </c>
      <c r="E18" s="7">
        <v>262.02999999999997</v>
      </c>
      <c r="F18" s="7">
        <f t="shared" si="4"/>
        <v>1.75</v>
      </c>
      <c r="G18" s="7">
        <f t="shared" si="1"/>
        <v>0.35000000000000003</v>
      </c>
      <c r="H18" s="7">
        <f t="shared" si="3"/>
        <v>99.841999999999985</v>
      </c>
      <c r="I18" s="8">
        <f t="shared" si="5"/>
        <v>0.15800000000001546</v>
      </c>
    </row>
    <row r="19" spans="2:9" ht="15.75" thickBot="1" x14ac:dyDescent="0.3">
      <c r="B19" s="1">
        <v>8</v>
      </c>
      <c r="C19" s="6"/>
      <c r="D19" s="7">
        <v>457.38</v>
      </c>
      <c r="E19" s="7">
        <v>457.48</v>
      </c>
      <c r="F19" s="7">
        <f>500-SUM(F12:F18)</f>
        <v>0.79000000000002046</v>
      </c>
      <c r="G19" s="7">
        <f t="shared" si="1"/>
        <v>0.15800000000000411</v>
      </c>
      <c r="H19" s="7">
        <f t="shared" si="3"/>
        <v>99.999999999999986</v>
      </c>
      <c r="I19" s="8">
        <f t="shared" si="5"/>
        <v>0</v>
      </c>
    </row>
    <row r="21" spans="2:9" ht="15.75" thickBot="1" x14ac:dyDescent="0.3"/>
    <row r="22" spans="2:9" ht="15.75" thickBot="1" x14ac:dyDescent="0.3">
      <c r="C22" s="9" t="s">
        <v>8</v>
      </c>
      <c r="D22" s="10"/>
    </row>
    <row r="23" spans="2:9" ht="15.75" thickBot="1" x14ac:dyDescent="0.3">
      <c r="C23" s="3">
        <v>7.4999999999999997E-2</v>
      </c>
      <c r="D23" s="4">
        <f>I10</f>
        <v>4.8959999999999866</v>
      </c>
    </row>
    <row r="24" spans="2:9" ht="15.75" thickBot="1" x14ac:dyDescent="0.3">
      <c r="C24" s="3">
        <v>0.15</v>
      </c>
      <c r="D24" s="4">
        <f>I9</f>
        <v>18.97399999999999</v>
      </c>
    </row>
    <row r="25" spans="2:9" ht="15.75" thickBot="1" x14ac:dyDescent="0.3">
      <c r="C25" s="3">
        <v>0.3</v>
      </c>
      <c r="D25" s="4">
        <f>I8</f>
        <v>55.425999999999995</v>
      </c>
    </row>
    <row r="26" spans="2:9" ht="15.75" thickBot="1" x14ac:dyDescent="0.3">
      <c r="C26" s="3">
        <v>1</v>
      </c>
      <c r="D26" s="4">
        <f>I7</f>
        <v>96.679999999999993</v>
      </c>
    </row>
    <row r="27" spans="2:9" ht="15.75" thickBot="1" x14ac:dyDescent="0.3">
      <c r="C27" s="3">
        <v>1.4</v>
      </c>
      <c r="D27" s="4">
        <f>I6</f>
        <v>97.89</v>
      </c>
    </row>
    <row r="28" spans="2:9" ht="15.75" thickBot="1" x14ac:dyDescent="0.3">
      <c r="C28" s="3">
        <v>1.7</v>
      </c>
      <c r="D28" s="4">
        <f>I5</f>
        <v>98.181999999999988</v>
      </c>
    </row>
    <row r="29" spans="2:9" ht="15.75" thickBot="1" x14ac:dyDescent="0.3">
      <c r="C29" s="3">
        <v>2</v>
      </c>
      <c r="D29" s="4">
        <f>I4</f>
        <v>98.383999999999986</v>
      </c>
    </row>
    <row r="30" spans="2:9" ht="15.75" thickBot="1" x14ac:dyDescent="0.3">
      <c r="C30" s="3"/>
      <c r="D30" s="4">
        <v>100</v>
      </c>
    </row>
    <row r="31" spans="2:9" ht="15.75" thickBot="1" x14ac:dyDescent="0.3">
      <c r="C31" s="9" t="s">
        <v>9</v>
      </c>
      <c r="D31" s="10"/>
    </row>
    <row r="32" spans="2:9" ht="15.75" thickBot="1" x14ac:dyDescent="0.3">
      <c r="C32" s="7">
        <v>7.4999999999999997E-2</v>
      </c>
      <c r="D32" s="8">
        <f>I18</f>
        <v>0.15800000000001546</v>
      </c>
    </row>
    <row r="33" spans="3:4" ht="15.75" thickBot="1" x14ac:dyDescent="0.3">
      <c r="C33" s="7">
        <v>0.15</v>
      </c>
      <c r="D33" s="8">
        <f>I17</f>
        <v>0.50800000000000978</v>
      </c>
    </row>
    <row r="34" spans="3:4" ht="15.75" thickBot="1" x14ac:dyDescent="0.3">
      <c r="C34" s="7">
        <v>0.3</v>
      </c>
      <c r="D34" s="8">
        <f>I16</f>
        <v>1.342000000000013</v>
      </c>
    </row>
    <row r="35" spans="3:4" ht="15.75" thickBot="1" x14ac:dyDescent="0.3">
      <c r="C35" s="7">
        <v>1</v>
      </c>
      <c r="D35" s="8">
        <f>I15</f>
        <v>42.728000000000009</v>
      </c>
    </row>
    <row r="36" spans="3:4" ht="15.75" thickBot="1" x14ac:dyDescent="0.3">
      <c r="C36" s="7">
        <v>1.4</v>
      </c>
      <c r="D36" s="8">
        <f>I14</f>
        <v>99.988</v>
      </c>
    </row>
    <row r="37" spans="3:4" ht="15.75" thickBot="1" x14ac:dyDescent="0.3">
      <c r="C37" s="7">
        <v>1.7</v>
      </c>
      <c r="D37" s="8">
        <f>I13</f>
        <v>99.994</v>
      </c>
    </row>
    <row r="38" spans="3:4" ht="15.75" thickBot="1" x14ac:dyDescent="0.3">
      <c r="C38" s="7">
        <v>2</v>
      </c>
      <c r="D38" s="8">
        <f>I12</f>
        <v>100</v>
      </c>
    </row>
  </sheetData>
  <pageMargins left="0.7" right="0.7" top="0.75" bottom="0.75" header="0.3" footer="0.3"/>
  <ignoredErrors>
    <ignoredError sqref="F11 H1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13E42-41CA-40B3-B1EC-8221D6A90703}">
  <dimension ref="B1:N66"/>
  <sheetViews>
    <sheetView showGridLines="0" workbookViewId="0">
      <selection activeCell="E2" sqref="E2"/>
    </sheetView>
  </sheetViews>
  <sheetFormatPr defaultColWidth="8.85546875" defaultRowHeight="15.75" thickBottom="1" x14ac:dyDescent="0.3"/>
  <cols>
    <col min="1" max="1" width="8.85546875" style="10"/>
    <col min="2" max="2" width="16.5703125" style="10" bestFit="1" customWidth="1"/>
    <col min="3" max="3" width="19.7109375" style="10" bestFit="1" customWidth="1"/>
    <col min="4" max="4" width="7.140625" style="10" bestFit="1" customWidth="1"/>
    <col min="5" max="6" width="8.85546875" style="10"/>
    <col min="7" max="7" width="16.5703125" style="10" bestFit="1" customWidth="1"/>
    <col min="8" max="8" width="21.28515625" style="10" bestFit="1" customWidth="1"/>
    <col min="9" max="9" width="8.140625" style="10" bestFit="1" customWidth="1"/>
    <col min="10" max="11" width="8.85546875" style="10"/>
    <col min="12" max="12" width="16.5703125" style="10" bestFit="1" customWidth="1"/>
    <col min="13" max="13" width="21.28515625" style="10" bestFit="1" customWidth="1"/>
    <col min="14" max="14" width="8.140625" style="10" bestFit="1" customWidth="1"/>
    <col min="15" max="16384" width="8.85546875" style="10"/>
  </cols>
  <sheetData>
    <row r="1" spans="2:14" ht="18.75" thickBot="1" x14ac:dyDescent="0.3">
      <c r="C1" s="27" t="s">
        <v>21</v>
      </c>
      <c r="H1" s="27" t="s">
        <v>22</v>
      </c>
      <c r="M1" s="27" t="s">
        <v>23</v>
      </c>
    </row>
    <row r="3" spans="2:14" thickBot="1" x14ac:dyDescent="0.3">
      <c r="B3" s="19" t="s">
        <v>11</v>
      </c>
      <c r="C3" s="19" t="s">
        <v>12</v>
      </c>
      <c r="D3" s="19" t="s">
        <v>13</v>
      </c>
      <c r="G3" s="19" t="s">
        <v>11</v>
      </c>
      <c r="H3" s="19" t="s">
        <v>12</v>
      </c>
      <c r="I3" s="19" t="s">
        <v>13</v>
      </c>
      <c r="L3" s="19" t="s">
        <v>11</v>
      </c>
      <c r="M3" s="19" t="s">
        <v>12</v>
      </c>
      <c r="N3" s="19" t="s">
        <v>13</v>
      </c>
    </row>
    <row r="4" spans="2:14" thickBot="1" x14ac:dyDescent="0.3">
      <c r="B4" s="3" t="s">
        <v>14</v>
      </c>
      <c r="C4" s="4">
        <v>0</v>
      </c>
      <c r="D4" s="4">
        <v>0</v>
      </c>
      <c r="G4" s="3" t="s">
        <v>14</v>
      </c>
      <c r="H4" s="4">
        <v>0</v>
      </c>
      <c r="I4" s="4">
        <v>0</v>
      </c>
      <c r="L4" s="3" t="s">
        <v>14</v>
      </c>
      <c r="M4" s="4">
        <v>0</v>
      </c>
      <c r="N4" s="4">
        <v>0</v>
      </c>
    </row>
    <row r="5" spans="2:14" thickBot="1" x14ac:dyDescent="0.3">
      <c r="B5" s="3" t="s">
        <v>15</v>
      </c>
      <c r="C5" s="4">
        <v>0</v>
      </c>
      <c r="D5" s="4">
        <v>0</v>
      </c>
      <c r="G5" s="3" t="s">
        <v>15</v>
      </c>
      <c r="H5" s="4">
        <v>0</v>
      </c>
      <c r="I5" s="4">
        <v>0</v>
      </c>
      <c r="L5" s="3" t="s">
        <v>15</v>
      </c>
      <c r="M5" s="4">
        <v>0</v>
      </c>
      <c r="N5" s="4">
        <v>0</v>
      </c>
    </row>
    <row r="6" spans="2:14" thickBot="1" x14ac:dyDescent="0.3">
      <c r="B6" s="3" t="s">
        <v>16</v>
      </c>
      <c r="C6" s="4">
        <v>0</v>
      </c>
      <c r="D6" s="4">
        <v>0</v>
      </c>
      <c r="G6" s="3" t="s">
        <v>16</v>
      </c>
      <c r="H6" s="4">
        <v>0</v>
      </c>
      <c r="I6" s="4">
        <v>0</v>
      </c>
      <c r="L6" s="3" t="s">
        <v>16</v>
      </c>
      <c r="M6" s="4">
        <v>0</v>
      </c>
      <c r="N6" s="4">
        <v>0</v>
      </c>
    </row>
    <row r="7" spans="2:14" thickBot="1" x14ac:dyDescent="0.3">
      <c r="B7" s="3" t="s">
        <v>17</v>
      </c>
      <c r="C7" s="4">
        <v>0</v>
      </c>
      <c r="D7" s="4">
        <v>0</v>
      </c>
      <c r="G7" s="3" t="s">
        <v>17</v>
      </c>
      <c r="H7" s="4">
        <v>0</v>
      </c>
      <c r="I7" s="4">
        <v>0</v>
      </c>
      <c r="L7" s="3" t="s">
        <v>17</v>
      </c>
      <c r="M7" s="4">
        <v>0</v>
      </c>
      <c r="N7" s="4">
        <v>0</v>
      </c>
    </row>
    <row r="8" spans="2:14" thickBot="1" x14ac:dyDescent="0.3">
      <c r="B8" s="3" t="s">
        <v>18</v>
      </c>
      <c r="C8" s="4">
        <v>0</v>
      </c>
      <c r="D8" s="4">
        <v>0</v>
      </c>
      <c r="G8" s="3" t="s">
        <v>18</v>
      </c>
      <c r="H8" s="4">
        <v>0</v>
      </c>
      <c r="I8" s="4">
        <v>0</v>
      </c>
      <c r="L8" s="3" t="s">
        <v>18</v>
      </c>
      <c r="M8" s="4">
        <v>0</v>
      </c>
      <c r="N8" s="4">
        <v>0</v>
      </c>
    </row>
    <row r="9" spans="2:14" thickBot="1" x14ac:dyDescent="0.3">
      <c r="B9" s="3" t="s">
        <v>19</v>
      </c>
      <c r="C9" s="4">
        <v>0</v>
      </c>
      <c r="D9" s="4">
        <v>0</v>
      </c>
      <c r="G9" s="3" t="s">
        <v>19</v>
      </c>
      <c r="H9" s="4">
        <v>0</v>
      </c>
      <c r="I9" s="4">
        <v>0</v>
      </c>
      <c r="L9" s="3" t="s">
        <v>19</v>
      </c>
      <c r="M9" s="4">
        <v>0</v>
      </c>
      <c r="N9" s="4">
        <v>0</v>
      </c>
    </row>
    <row r="10" spans="2:14" thickBot="1" x14ac:dyDescent="0.3">
      <c r="B10" s="3" t="s">
        <v>20</v>
      </c>
      <c r="C10" s="4">
        <v>100</v>
      </c>
      <c r="D10" s="4">
        <v>0</v>
      </c>
      <c r="G10" s="3" t="s">
        <v>20</v>
      </c>
      <c r="H10" s="4">
        <v>100</v>
      </c>
      <c r="I10" s="4">
        <v>0</v>
      </c>
      <c r="L10" s="3" t="s">
        <v>20</v>
      </c>
      <c r="M10" s="4">
        <v>100</v>
      </c>
      <c r="N10" s="4">
        <v>0</v>
      </c>
    </row>
    <row r="11" spans="2:14" thickBot="1" x14ac:dyDescent="0.3">
      <c r="B11" s="12" t="s">
        <v>14</v>
      </c>
      <c r="C11" s="20">
        <v>1.39</v>
      </c>
      <c r="D11" s="20">
        <v>20</v>
      </c>
      <c r="G11" s="12" t="s">
        <v>14</v>
      </c>
      <c r="H11" s="20">
        <v>1.467614</v>
      </c>
      <c r="I11" s="20">
        <v>20</v>
      </c>
      <c r="L11" s="12" t="s">
        <v>14</v>
      </c>
      <c r="M11" s="20">
        <v>1.497185</v>
      </c>
      <c r="N11" s="20">
        <v>20</v>
      </c>
    </row>
    <row r="12" spans="2:14" thickBot="1" x14ac:dyDescent="0.3">
      <c r="B12" s="12" t="s">
        <v>15</v>
      </c>
      <c r="C12" s="20">
        <v>1.19</v>
      </c>
      <c r="D12" s="20">
        <v>20</v>
      </c>
      <c r="G12" s="12" t="s">
        <v>15</v>
      </c>
      <c r="H12" s="20">
        <v>1.487476</v>
      </c>
      <c r="I12" s="20">
        <v>20</v>
      </c>
      <c r="L12" s="12" t="s">
        <v>15</v>
      </c>
      <c r="M12" s="20">
        <v>1.4949030000000001</v>
      </c>
      <c r="N12" s="20">
        <v>20</v>
      </c>
    </row>
    <row r="13" spans="2:14" thickBot="1" x14ac:dyDescent="0.3">
      <c r="B13" s="12" t="s">
        <v>16</v>
      </c>
      <c r="C13" s="20">
        <v>9.84</v>
      </c>
      <c r="D13" s="20">
        <v>20</v>
      </c>
      <c r="G13" s="12" t="s">
        <v>16</v>
      </c>
      <c r="H13" s="20">
        <v>1.2585710000000001</v>
      </c>
      <c r="I13" s="20">
        <v>20</v>
      </c>
      <c r="L13" s="12" t="s">
        <v>16</v>
      </c>
      <c r="M13" s="20">
        <v>3.1823510000000002</v>
      </c>
      <c r="N13" s="20">
        <v>20</v>
      </c>
    </row>
    <row r="14" spans="2:14" thickBot="1" x14ac:dyDescent="0.3">
      <c r="B14" s="12" t="s">
        <v>17</v>
      </c>
      <c r="C14" s="20">
        <v>0</v>
      </c>
      <c r="D14" s="20">
        <v>20</v>
      </c>
      <c r="G14" s="12" t="s">
        <v>17</v>
      </c>
      <c r="H14" s="20">
        <v>8.326219</v>
      </c>
      <c r="I14" s="20">
        <v>20</v>
      </c>
      <c r="L14" s="12" t="s">
        <v>17</v>
      </c>
      <c r="M14" s="20">
        <v>6.9420149999999996</v>
      </c>
      <c r="N14" s="20">
        <v>20</v>
      </c>
    </row>
    <row r="15" spans="2:14" thickBot="1" x14ac:dyDescent="0.3">
      <c r="B15" s="12" t="s">
        <v>18</v>
      </c>
      <c r="C15" s="20">
        <v>7.55</v>
      </c>
      <c r="D15" s="20">
        <v>20</v>
      </c>
      <c r="G15" s="12" t="s">
        <v>18</v>
      </c>
      <c r="H15" s="20">
        <v>5.2448629999999996</v>
      </c>
      <c r="I15" s="20">
        <v>20</v>
      </c>
      <c r="L15" s="12" t="s">
        <v>18</v>
      </c>
      <c r="M15" s="20">
        <v>5.1931130000000003</v>
      </c>
      <c r="N15" s="20">
        <v>20</v>
      </c>
    </row>
    <row r="16" spans="2:14" thickBot="1" x14ac:dyDescent="0.3">
      <c r="B16" s="12" t="s">
        <v>19</v>
      </c>
      <c r="C16" s="20">
        <v>10.86</v>
      </c>
      <c r="D16" s="20">
        <v>20</v>
      </c>
      <c r="G16" s="12" t="s">
        <v>19</v>
      </c>
      <c r="H16" s="20">
        <v>10.555986000000001</v>
      </c>
      <c r="I16" s="20">
        <v>20</v>
      </c>
      <c r="L16" s="12" t="s">
        <v>19</v>
      </c>
      <c r="M16" s="20">
        <v>13.185499</v>
      </c>
      <c r="N16" s="20">
        <v>20</v>
      </c>
    </row>
    <row r="17" spans="2:14" thickBot="1" x14ac:dyDescent="0.3">
      <c r="B17" s="12" t="s">
        <v>20</v>
      </c>
      <c r="C17" s="20">
        <v>69.17</v>
      </c>
      <c r="D17" s="20">
        <v>20</v>
      </c>
      <c r="G17" s="12" t="s">
        <v>20</v>
      </c>
      <c r="H17" s="20">
        <v>74.186166</v>
      </c>
      <c r="I17" s="20">
        <v>20</v>
      </c>
      <c r="L17" s="12" t="s">
        <v>20</v>
      </c>
      <c r="M17" s="20">
        <v>74.879981999999998</v>
      </c>
      <c r="N17" s="20">
        <v>20</v>
      </c>
    </row>
    <row r="18" spans="2:14" thickBot="1" x14ac:dyDescent="0.3">
      <c r="B18" s="7" t="s">
        <v>14</v>
      </c>
      <c r="C18" s="8">
        <v>1.17</v>
      </c>
      <c r="D18" s="8">
        <v>29</v>
      </c>
      <c r="G18" s="7" t="s">
        <v>14</v>
      </c>
      <c r="H18" s="8">
        <v>1.7722560000000001</v>
      </c>
      <c r="I18" s="8">
        <v>29</v>
      </c>
      <c r="L18" s="7" t="s">
        <v>14</v>
      </c>
      <c r="M18" s="8">
        <v>1.7324139999999999</v>
      </c>
      <c r="N18" s="8">
        <v>29</v>
      </c>
    </row>
    <row r="19" spans="2:14" thickBot="1" x14ac:dyDescent="0.3">
      <c r="B19" s="7" t="s">
        <v>15</v>
      </c>
      <c r="C19" s="8">
        <v>1.49</v>
      </c>
      <c r="D19" s="8">
        <v>29</v>
      </c>
      <c r="G19" s="7" t="s">
        <v>15</v>
      </c>
      <c r="H19" s="8">
        <v>1.9615670000000001</v>
      </c>
      <c r="I19" s="8">
        <v>29</v>
      </c>
      <c r="L19" s="7" t="s">
        <v>15</v>
      </c>
      <c r="M19" s="8">
        <v>1.9936529999999999</v>
      </c>
      <c r="N19" s="8">
        <v>29</v>
      </c>
    </row>
    <row r="20" spans="2:14" thickBot="1" x14ac:dyDescent="0.3">
      <c r="B20" s="7" t="s">
        <v>16</v>
      </c>
      <c r="C20" s="8">
        <v>10.67</v>
      </c>
      <c r="D20" s="8">
        <v>29</v>
      </c>
      <c r="G20" s="7" t="s">
        <v>16</v>
      </c>
      <c r="H20" s="8">
        <v>2.8289390000000001</v>
      </c>
      <c r="I20" s="8">
        <v>29</v>
      </c>
      <c r="L20" s="7" t="s">
        <v>16</v>
      </c>
      <c r="M20" s="8">
        <v>6.7236339999999997</v>
      </c>
      <c r="N20" s="8">
        <v>29</v>
      </c>
    </row>
    <row r="21" spans="2:14" thickBot="1" x14ac:dyDescent="0.3">
      <c r="B21" s="7" t="s">
        <v>17</v>
      </c>
      <c r="C21" s="8">
        <v>0</v>
      </c>
      <c r="D21" s="8">
        <v>29</v>
      </c>
      <c r="G21" s="7" t="s">
        <v>17</v>
      </c>
      <c r="H21" s="8">
        <v>8.7448069999999998</v>
      </c>
      <c r="I21" s="8">
        <v>29</v>
      </c>
      <c r="L21" s="7" t="s">
        <v>17</v>
      </c>
      <c r="M21" s="8">
        <v>7.3692190000000002</v>
      </c>
      <c r="N21" s="8">
        <v>29</v>
      </c>
    </row>
    <row r="22" spans="2:14" thickBot="1" x14ac:dyDescent="0.3">
      <c r="B22" s="7" t="s">
        <v>18</v>
      </c>
      <c r="C22" s="8">
        <v>10.23</v>
      </c>
      <c r="D22" s="8">
        <v>29</v>
      </c>
      <c r="G22" s="7" t="s">
        <v>18</v>
      </c>
      <c r="H22" s="8">
        <v>9.3551920000000006</v>
      </c>
      <c r="I22" s="8">
        <v>29</v>
      </c>
      <c r="L22" s="7" t="s">
        <v>18</v>
      </c>
      <c r="M22" s="8">
        <v>8.9588350000000005</v>
      </c>
      <c r="N22" s="8">
        <v>29</v>
      </c>
    </row>
    <row r="23" spans="2:14" thickBot="1" x14ac:dyDescent="0.3">
      <c r="B23" s="7" t="s">
        <v>19</v>
      </c>
      <c r="C23" s="8">
        <v>13.45</v>
      </c>
      <c r="D23" s="8">
        <v>29</v>
      </c>
      <c r="G23" s="7" t="s">
        <v>19</v>
      </c>
      <c r="H23" s="8">
        <v>14.405310999999999</v>
      </c>
      <c r="I23" s="8">
        <v>29</v>
      </c>
      <c r="L23" s="7" t="s">
        <v>19</v>
      </c>
      <c r="M23" s="8">
        <v>18.496756999999999</v>
      </c>
      <c r="N23" s="8">
        <v>29</v>
      </c>
    </row>
    <row r="24" spans="2:14" thickBot="1" x14ac:dyDescent="0.3">
      <c r="B24" s="7" t="s">
        <v>20</v>
      </c>
      <c r="C24" s="8">
        <v>62.99</v>
      </c>
      <c r="D24" s="8">
        <v>29</v>
      </c>
      <c r="G24" s="7" t="s">
        <v>20</v>
      </c>
      <c r="H24" s="8">
        <v>60.945881</v>
      </c>
      <c r="I24" s="8">
        <v>29</v>
      </c>
      <c r="L24" s="7" t="s">
        <v>20</v>
      </c>
      <c r="M24" s="8">
        <v>54.740295000000003</v>
      </c>
      <c r="N24" s="8">
        <v>29</v>
      </c>
    </row>
    <row r="25" spans="2:14" thickBot="1" x14ac:dyDescent="0.3">
      <c r="B25" s="13" t="s">
        <v>14</v>
      </c>
      <c r="C25" s="21">
        <v>1.55</v>
      </c>
      <c r="D25" s="21">
        <v>54</v>
      </c>
      <c r="G25" s="13" t="s">
        <v>14</v>
      </c>
      <c r="H25" s="21">
        <v>3.283782</v>
      </c>
      <c r="I25" s="21">
        <v>54</v>
      </c>
      <c r="L25" s="13" t="s">
        <v>14</v>
      </c>
      <c r="M25" s="21">
        <v>2.685702</v>
      </c>
      <c r="N25" s="21">
        <v>54</v>
      </c>
    </row>
    <row r="26" spans="2:14" thickBot="1" x14ac:dyDescent="0.3">
      <c r="B26" s="13" t="s">
        <v>15</v>
      </c>
      <c r="C26" s="21">
        <v>1.83</v>
      </c>
      <c r="D26" s="21">
        <v>54</v>
      </c>
      <c r="G26" s="13" t="s">
        <v>15</v>
      </c>
      <c r="H26" s="21">
        <v>2.6632699999999998</v>
      </c>
      <c r="I26" s="21">
        <v>54</v>
      </c>
      <c r="L26" s="13" t="s">
        <v>15</v>
      </c>
      <c r="M26" s="21">
        <v>2.342781</v>
      </c>
      <c r="N26" s="21">
        <v>54</v>
      </c>
    </row>
    <row r="27" spans="2:14" thickBot="1" x14ac:dyDescent="0.3">
      <c r="B27" s="13" t="s">
        <v>16</v>
      </c>
      <c r="C27" s="21">
        <v>16.190000000000001</v>
      </c>
      <c r="D27" s="21">
        <v>54</v>
      </c>
      <c r="G27" s="13" t="s">
        <v>16</v>
      </c>
      <c r="H27" s="21">
        <v>1.7634909999999999</v>
      </c>
      <c r="I27" s="21">
        <v>54</v>
      </c>
      <c r="L27" s="13" t="s">
        <v>16</v>
      </c>
      <c r="M27" s="21">
        <v>17.662329</v>
      </c>
      <c r="N27" s="21">
        <v>54</v>
      </c>
    </row>
    <row r="28" spans="2:14" thickBot="1" x14ac:dyDescent="0.3">
      <c r="B28" s="13" t="s">
        <v>17</v>
      </c>
      <c r="C28" s="21">
        <v>3.27</v>
      </c>
      <c r="D28" s="21">
        <v>54</v>
      </c>
      <c r="G28" s="13" t="s">
        <v>17</v>
      </c>
      <c r="H28" s="21">
        <v>12.269479</v>
      </c>
      <c r="I28" s="21">
        <v>54</v>
      </c>
      <c r="L28" s="13" t="s">
        <v>17</v>
      </c>
      <c r="M28" s="21">
        <v>9.6423400000000008</v>
      </c>
      <c r="N28" s="21">
        <v>54</v>
      </c>
    </row>
    <row r="29" spans="2:14" thickBot="1" x14ac:dyDescent="0.3">
      <c r="B29" s="13" t="s">
        <v>18</v>
      </c>
      <c r="C29" s="21">
        <v>15.15</v>
      </c>
      <c r="D29" s="21">
        <v>54</v>
      </c>
      <c r="G29" s="13" t="s">
        <v>18</v>
      </c>
      <c r="H29" s="21">
        <v>19.792314999999999</v>
      </c>
      <c r="I29" s="21">
        <v>54</v>
      </c>
      <c r="L29" s="13" t="s">
        <v>18</v>
      </c>
      <c r="M29" s="21">
        <v>15.514741000000001</v>
      </c>
      <c r="N29" s="21">
        <v>54</v>
      </c>
    </row>
    <row r="30" spans="2:14" thickBot="1" x14ac:dyDescent="0.3">
      <c r="B30" s="13" t="s">
        <v>19</v>
      </c>
      <c r="C30" s="21">
        <v>20.5</v>
      </c>
      <c r="D30" s="21">
        <v>54</v>
      </c>
      <c r="G30" s="13" t="s">
        <v>19</v>
      </c>
      <c r="H30" s="21">
        <v>33.389670000000002</v>
      </c>
      <c r="I30" s="21">
        <v>54</v>
      </c>
      <c r="L30" s="13" t="s">
        <v>19</v>
      </c>
      <c r="M30" s="21">
        <v>30.923781999999999</v>
      </c>
      <c r="N30" s="21">
        <v>54</v>
      </c>
    </row>
    <row r="31" spans="2:14" thickBot="1" x14ac:dyDescent="0.3">
      <c r="B31" s="13" t="s">
        <v>20</v>
      </c>
      <c r="C31" s="21">
        <v>41.51</v>
      </c>
      <c r="D31" s="21">
        <v>54</v>
      </c>
      <c r="G31" s="13" t="s">
        <v>20</v>
      </c>
      <c r="H31" s="21">
        <v>26.864381999999999</v>
      </c>
      <c r="I31" s="21">
        <v>54</v>
      </c>
      <c r="L31" s="13" t="s">
        <v>20</v>
      </c>
      <c r="M31" s="21">
        <v>21.256323999999999</v>
      </c>
      <c r="N31" s="21">
        <v>54</v>
      </c>
    </row>
    <row r="32" spans="2:14" thickBot="1" x14ac:dyDescent="0.3">
      <c r="B32" s="14" t="s">
        <v>14</v>
      </c>
      <c r="C32" s="22">
        <v>1.75</v>
      </c>
      <c r="D32" s="22">
        <v>79</v>
      </c>
      <c r="G32" s="14" t="s">
        <v>14</v>
      </c>
      <c r="H32" s="22">
        <v>3.3357169999999998</v>
      </c>
      <c r="I32" s="22">
        <v>79</v>
      </c>
      <c r="L32" s="14" t="s">
        <v>14</v>
      </c>
      <c r="M32" s="22">
        <v>3.0328059999999999</v>
      </c>
      <c r="N32" s="22">
        <v>79</v>
      </c>
    </row>
    <row r="33" spans="2:14" thickBot="1" x14ac:dyDescent="0.3">
      <c r="B33" s="14" t="s">
        <v>15</v>
      </c>
      <c r="C33" s="22">
        <v>2.13</v>
      </c>
      <c r="D33" s="22">
        <v>79</v>
      </c>
      <c r="G33" s="14" t="s">
        <v>15</v>
      </c>
      <c r="H33" s="22">
        <v>0.649285</v>
      </c>
      <c r="I33" s="22">
        <v>79</v>
      </c>
      <c r="L33" s="14" t="s">
        <v>15</v>
      </c>
      <c r="M33" s="22">
        <v>1.647778</v>
      </c>
      <c r="N33" s="22">
        <v>79</v>
      </c>
    </row>
    <row r="34" spans="2:14" thickBot="1" x14ac:dyDescent="0.3">
      <c r="B34" s="14" t="s">
        <v>16</v>
      </c>
      <c r="C34" s="22">
        <v>22.38</v>
      </c>
      <c r="D34" s="22">
        <v>79</v>
      </c>
      <c r="G34" s="14" t="s">
        <v>16</v>
      </c>
      <c r="H34" s="22">
        <v>31.164073999999999</v>
      </c>
      <c r="I34" s="22">
        <v>79</v>
      </c>
      <c r="L34" s="14" t="s">
        <v>16</v>
      </c>
      <c r="M34" s="22">
        <v>35.067780999999997</v>
      </c>
      <c r="N34" s="22">
        <v>79</v>
      </c>
    </row>
    <row r="35" spans="2:14" thickBot="1" x14ac:dyDescent="0.3">
      <c r="B35" s="14" t="s">
        <v>17</v>
      </c>
      <c r="C35" s="22">
        <v>2.78</v>
      </c>
      <c r="D35" s="22">
        <v>79</v>
      </c>
      <c r="G35" s="14" t="s">
        <v>17</v>
      </c>
      <c r="H35" s="22">
        <v>17.417432999999999</v>
      </c>
      <c r="I35" s="22">
        <v>79</v>
      </c>
      <c r="L35" s="14" t="s">
        <v>17</v>
      </c>
      <c r="M35" s="22">
        <v>17.140094000000001</v>
      </c>
      <c r="N35" s="22">
        <v>79</v>
      </c>
    </row>
    <row r="36" spans="2:14" thickBot="1" x14ac:dyDescent="0.3">
      <c r="B36" s="14" t="s">
        <v>18</v>
      </c>
      <c r="C36" s="22">
        <v>19.29</v>
      </c>
      <c r="D36" s="22">
        <v>79</v>
      </c>
      <c r="G36" s="14" t="s">
        <v>18</v>
      </c>
      <c r="H36" s="22">
        <v>9.9889119999999991</v>
      </c>
      <c r="I36" s="22">
        <v>79</v>
      </c>
      <c r="L36" s="14" t="s">
        <v>18</v>
      </c>
      <c r="M36" s="22">
        <v>5.5085740000000003</v>
      </c>
      <c r="N36" s="22">
        <v>79</v>
      </c>
    </row>
    <row r="37" spans="2:14" thickBot="1" x14ac:dyDescent="0.3">
      <c r="B37" s="14" t="s">
        <v>19</v>
      </c>
      <c r="C37" s="22">
        <v>24.8</v>
      </c>
      <c r="D37" s="22">
        <v>79</v>
      </c>
      <c r="G37" s="14" t="s">
        <v>19</v>
      </c>
      <c r="H37" s="22">
        <v>29.490575</v>
      </c>
      <c r="I37" s="22">
        <v>79</v>
      </c>
      <c r="L37" s="14" t="s">
        <v>19</v>
      </c>
      <c r="M37" s="22">
        <v>30.031758</v>
      </c>
      <c r="N37" s="22">
        <v>79</v>
      </c>
    </row>
    <row r="38" spans="2:14" thickBot="1" x14ac:dyDescent="0.3">
      <c r="B38" s="14" t="s">
        <v>20</v>
      </c>
      <c r="C38" s="22">
        <v>26.87</v>
      </c>
      <c r="D38" s="22">
        <v>79</v>
      </c>
      <c r="G38" s="14" t="s">
        <v>20</v>
      </c>
      <c r="H38" s="22">
        <v>7.9926959999999996</v>
      </c>
      <c r="I38" s="22">
        <v>79</v>
      </c>
      <c r="L38" s="14" t="s">
        <v>20</v>
      </c>
      <c r="M38" s="22">
        <v>7.6122610000000002</v>
      </c>
      <c r="N38" s="22">
        <v>79</v>
      </c>
    </row>
    <row r="39" spans="2:14" thickBot="1" x14ac:dyDescent="0.3">
      <c r="B39" s="15" t="s">
        <v>14</v>
      </c>
      <c r="C39" s="23">
        <v>2.98</v>
      </c>
      <c r="D39" s="23">
        <v>125</v>
      </c>
      <c r="G39" s="15" t="s">
        <v>14</v>
      </c>
      <c r="H39" s="23">
        <v>5.3990729999999996</v>
      </c>
      <c r="I39" s="23">
        <v>125</v>
      </c>
      <c r="L39" s="15" t="s">
        <v>14</v>
      </c>
      <c r="M39" s="23">
        <v>5.2071670000000001</v>
      </c>
      <c r="N39" s="23">
        <v>125</v>
      </c>
    </row>
    <row r="40" spans="2:14" thickBot="1" x14ac:dyDescent="0.3">
      <c r="B40" s="15" t="s">
        <v>15</v>
      </c>
      <c r="C40" s="23">
        <v>2.97</v>
      </c>
      <c r="D40" s="23">
        <v>125</v>
      </c>
      <c r="G40" s="15" t="s">
        <v>15</v>
      </c>
      <c r="H40" s="23">
        <v>2.773387</v>
      </c>
      <c r="I40" s="23">
        <v>125</v>
      </c>
      <c r="L40" s="15" t="s">
        <v>15</v>
      </c>
      <c r="M40" s="23">
        <v>2.3506740000000002</v>
      </c>
      <c r="N40" s="23">
        <v>125</v>
      </c>
    </row>
    <row r="41" spans="2:14" thickBot="1" x14ac:dyDescent="0.3">
      <c r="B41" s="15" t="s">
        <v>16</v>
      </c>
      <c r="C41" s="23">
        <v>29.09</v>
      </c>
      <c r="D41" s="23">
        <v>125</v>
      </c>
      <c r="G41" s="15" t="s">
        <v>16</v>
      </c>
      <c r="H41" s="23">
        <v>52.258175999999999</v>
      </c>
      <c r="I41" s="23">
        <v>125</v>
      </c>
      <c r="L41" s="15" t="s">
        <v>16</v>
      </c>
      <c r="M41" s="23">
        <v>54.922933999999998</v>
      </c>
      <c r="N41" s="23">
        <v>125</v>
      </c>
    </row>
    <row r="42" spans="2:14" thickBot="1" x14ac:dyDescent="0.3">
      <c r="B42" s="15" t="s">
        <v>17</v>
      </c>
      <c r="C42" s="23">
        <v>3.03</v>
      </c>
      <c r="D42" s="23">
        <v>125</v>
      </c>
      <c r="G42" s="15" t="s">
        <v>17</v>
      </c>
      <c r="H42" s="23">
        <v>14.646566999999999</v>
      </c>
      <c r="I42" s="23">
        <v>125</v>
      </c>
      <c r="L42" s="15" t="s">
        <v>17</v>
      </c>
      <c r="M42" s="23">
        <v>13.278193</v>
      </c>
      <c r="N42" s="23">
        <v>125</v>
      </c>
    </row>
    <row r="43" spans="2:14" thickBot="1" x14ac:dyDescent="0.3">
      <c r="B43" s="15" t="s">
        <v>18</v>
      </c>
      <c r="C43" s="23">
        <v>25.73</v>
      </c>
      <c r="D43" s="23">
        <v>125</v>
      </c>
      <c r="G43" s="15" t="s">
        <v>18</v>
      </c>
      <c r="H43" s="23">
        <v>2.9663599999999999</v>
      </c>
      <c r="I43" s="23">
        <v>125</v>
      </c>
      <c r="L43" s="15" t="s">
        <v>18</v>
      </c>
      <c r="M43" s="23">
        <v>0.35483799999999999</v>
      </c>
      <c r="N43" s="23">
        <v>125</v>
      </c>
    </row>
    <row r="44" spans="2:14" thickBot="1" x14ac:dyDescent="0.3">
      <c r="B44" s="15" t="s">
        <v>19</v>
      </c>
      <c r="C44" s="23">
        <v>25.73</v>
      </c>
      <c r="D44" s="23">
        <v>125</v>
      </c>
      <c r="G44" s="15" t="s">
        <v>19</v>
      </c>
      <c r="H44" s="23">
        <v>22.017443</v>
      </c>
      <c r="I44" s="23">
        <v>125</v>
      </c>
      <c r="L44" s="15" t="s">
        <v>19</v>
      </c>
      <c r="M44" s="23">
        <v>23.950942000000001</v>
      </c>
      <c r="N44" s="23">
        <v>125</v>
      </c>
    </row>
    <row r="45" spans="2:14" thickBot="1" x14ac:dyDescent="0.3">
      <c r="B45" s="15" t="s">
        <v>20</v>
      </c>
      <c r="C45" s="23">
        <v>10.47</v>
      </c>
      <c r="D45" s="23">
        <v>125</v>
      </c>
      <c r="G45" s="15" t="s">
        <v>20</v>
      </c>
      <c r="H45" s="23">
        <v>1.0000000000000001E-5</v>
      </c>
      <c r="I45" s="23">
        <v>125</v>
      </c>
      <c r="L45" s="15" t="s">
        <v>20</v>
      </c>
      <c r="M45" s="23">
        <v>1.0000000000000001E-5</v>
      </c>
      <c r="N45" s="23">
        <v>125</v>
      </c>
    </row>
    <row r="46" spans="2:14" thickBot="1" x14ac:dyDescent="0.3">
      <c r="B46" s="16" t="s">
        <v>14</v>
      </c>
      <c r="C46" s="24">
        <v>3.2</v>
      </c>
      <c r="D46" s="24">
        <v>163</v>
      </c>
      <c r="G46" s="16" t="s">
        <v>14</v>
      </c>
      <c r="H46" s="24">
        <v>7.3319429999999999</v>
      </c>
      <c r="I46" s="24">
        <v>163</v>
      </c>
      <c r="L46" s="16" t="s">
        <v>14</v>
      </c>
      <c r="M46" s="24">
        <v>6.2582310000000003</v>
      </c>
      <c r="N46" s="24">
        <v>163</v>
      </c>
    </row>
    <row r="47" spans="2:14" thickBot="1" x14ac:dyDescent="0.3">
      <c r="B47" s="16" t="s">
        <v>15</v>
      </c>
      <c r="C47" s="24">
        <v>3.04</v>
      </c>
      <c r="D47" s="24">
        <v>163</v>
      </c>
      <c r="G47" s="16" t="s">
        <v>15</v>
      </c>
      <c r="H47" s="24">
        <v>2.1152419999999998</v>
      </c>
      <c r="I47" s="24">
        <v>163</v>
      </c>
      <c r="L47" s="16" t="s">
        <v>15</v>
      </c>
      <c r="M47" s="24">
        <v>2.2856740000000002</v>
      </c>
      <c r="N47" s="24">
        <v>163</v>
      </c>
    </row>
    <row r="48" spans="2:14" thickBot="1" x14ac:dyDescent="0.3">
      <c r="B48" s="16" t="s">
        <v>16</v>
      </c>
      <c r="C48" s="24">
        <v>29.82</v>
      </c>
      <c r="D48" s="24">
        <v>163</v>
      </c>
      <c r="G48" s="16" t="s">
        <v>16</v>
      </c>
      <c r="H48" s="24">
        <v>55.773601999999997</v>
      </c>
      <c r="I48" s="24">
        <v>163</v>
      </c>
      <c r="L48" s="16" t="s">
        <v>16</v>
      </c>
      <c r="M48" s="24">
        <v>55.458965999999997</v>
      </c>
      <c r="N48" s="24">
        <v>163</v>
      </c>
    </row>
    <row r="49" spans="2:14" thickBot="1" x14ac:dyDescent="0.3">
      <c r="B49" s="16" t="s">
        <v>17</v>
      </c>
      <c r="C49" s="24">
        <v>3</v>
      </c>
      <c r="D49" s="24">
        <v>163</v>
      </c>
      <c r="G49" s="16" t="s">
        <v>17</v>
      </c>
      <c r="H49" s="24">
        <v>12.353242</v>
      </c>
      <c r="I49" s="24">
        <v>163</v>
      </c>
      <c r="L49" s="16" t="s">
        <v>17</v>
      </c>
      <c r="M49" s="24">
        <v>11.653256000000001</v>
      </c>
      <c r="N49" s="24">
        <v>163</v>
      </c>
    </row>
    <row r="50" spans="2:14" thickBot="1" x14ac:dyDescent="0.3">
      <c r="B50" s="16" t="s">
        <v>18</v>
      </c>
      <c r="C50" s="24">
        <v>27</v>
      </c>
      <c r="D50" s="24">
        <v>163</v>
      </c>
      <c r="G50" s="16" t="s">
        <v>18</v>
      </c>
      <c r="H50" s="24">
        <v>1.430728</v>
      </c>
      <c r="I50" s="24">
        <v>163</v>
      </c>
      <c r="L50" s="16" t="s">
        <v>18</v>
      </c>
      <c r="M50" s="24">
        <v>0.39747300000000002</v>
      </c>
      <c r="N50" s="24">
        <v>163</v>
      </c>
    </row>
    <row r="51" spans="2:14" thickBot="1" x14ac:dyDescent="0.3">
      <c r="B51" s="16" t="s">
        <v>19</v>
      </c>
      <c r="C51" s="24">
        <v>25.5</v>
      </c>
      <c r="D51" s="24">
        <v>163</v>
      </c>
      <c r="G51" s="16" t="s">
        <v>19</v>
      </c>
      <c r="H51" s="24">
        <v>21.074778999999999</v>
      </c>
      <c r="I51" s="24">
        <v>163</v>
      </c>
      <c r="L51" s="16" t="s">
        <v>19</v>
      </c>
      <c r="M51" s="24">
        <v>24.034829999999999</v>
      </c>
      <c r="N51" s="24">
        <v>163</v>
      </c>
    </row>
    <row r="52" spans="2:14" thickBot="1" x14ac:dyDescent="0.3">
      <c r="B52" s="16" t="s">
        <v>20</v>
      </c>
      <c r="C52" s="24">
        <v>8.44</v>
      </c>
      <c r="D52" s="24">
        <v>163</v>
      </c>
      <c r="G52" s="16" t="s">
        <v>20</v>
      </c>
      <c r="H52" s="24">
        <v>1.0000000000000001E-5</v>
      </c>
      <c r="I52" s="24">
        <v>163</v>
      </c>
      <c r="L52" s="16" t="s">
        <v>20</v>
      </c>
      <c r="M52" s="24">
        <v>1.0000000000000001E-5</v>
      </c>
      <c r="N52" s="24">
        <v>163</v>
      </c>
    </row>
    <row r="53" spans="2:14" thickBot="1" x14ac:dyDescent="0.3">
      <c r="B53" s="17" t="s">
        <v>14</v>
      </c>
      <c r="C53" s="25">
        <v>2.93</v>
      </c>
      <c r="D53" s="25">
        <v>175</v>
      </c>
      <c r="G53" s="17" t="s">
        <v>14</v>
      </c>
      <c r="H53" s="25">
        <v>7.1794830000000003</v>
      </c>
      <c r="I53" s="25">
        <v>175</v>
      </c>
      <c r="L53" s="17" t="s">
        <v>14</v>
      </c>
      <c r="M53" s="25">
        <v>6.6232819999999997</v>
      </c>
      <c r="N53" s="25">
        <v>175</v>
      </c>
    </row>
    <row r="54" spans="2:14" thickBot="1" x14ac:dyDescent="0.3">
      <c r="B54" s="17" t="s">
        <v>15</v>
      </c>
      <c r="C54" s="25">
        <v>3.07</v>
      </c>
      <c r="D54" s="25">
        <v>175</v>
      </c>
      <c r="G54" s="17" t="s">
        <v>15</v>
      </c>
      <c r="H54" s="25">
        <v>1.948923</v>
      </c>
      <c r="I54" s="25">
        <v>175</v>
      </c>
      <c r="L54" s="17" t="s">
        <v>15</v>
      </c>
      <c r="M54" s="25">
        <v>1.77233</v>
      </c>
      <c r="N54" s="25">
        <v>175</v>
      </c>
    </row>
    <row r="55" spans="2:14" thickBot="1" x14ac:dyDescent="0.3">
      <c r="B55" s="17" t="s">
        <v>16</v>
      </c>
      <c r="C55" s="25">
        <v>35.090000000000003</v>
      </c>
      <c r="D55" s="25">
        <v>175</v>
      </c>
      <c r="G55" s="17" t="s">
        <v>16</v>
      </c>
      <c r="H55" s="25">
        <v>57.615253000000003</v>
      </c>
      <c r="I55" s="25">
        <v>175</v>
      </c>
      <c r="L55" s="17" t="s">
        <v>16</v>
      </c>
      <c r="M55" s="25">
        <v>54.715004999999998</v>
      </c>
      <c r="N55" s="25">
        <v>175</v>
      </c>
    </row>
    <row r="56" spans="2:14" thickBot="1" x14ac:dyDescent="0.3">
      <c r="B56" s="17" t="s">
        <v>17</v>
      </c>
      <c r="C56" s="25">
        <v>2.5499999999999998</v>
      </c>
      <c r="D56" s="25">
        <v>175</v>
      </c>
      <c r="G56" s="17" t="s">
        <v>17</v>
      </c>
      <c r="H56" s="25">
        <v>12.220271</v>
      </c>
      <c r="I56" s="25">
        <v>175</v>
      </c>
      <c r="L56" s="17" t="s">
        <v>17</v>
      </c>
      <c r="M56" s="25">
        <v>10.623863</v>
      </c>
      <c r="N56" s="25">
        <v>175</v>
      </c>
    </row>
    <row r="57" spans="2:14" thickBot="1" x14ac:dyDescent="0.3">
      <c r="B57" s="17" t="s">
        <v>18</v>
      </c>
      <c r="C57" s="25">
        <v>26.71</v>
      </c>
      <c r="D57" s="25">
        <v>175</v>
      </c>
      <c r="G57" s="17" t="s">
        <v>18</v>
      </c>
      <c r="H57" s="25">
        <v>1.3677809999999999</v>
      </c>
      <c r="I57" s="25">
        <v>175</v>
      </c>
      <c r="L57" s="17" t="s">
        <v>18</v>
      </c>
      <c r="M57" s="25">
        <v>0.23635900000000001</v>
      </c>
      <c r="N57" s="25">
        <v>175</v>
      </c>
    </row>
    <row r="58" spans="2:14" thickBot="1" x14ac:dyDescent="0.3">
      <c r="B58" s="17" t="s">
        <v>19</v>
      </c>
      <c r="C58" s="25">
        <v>22.6</v>
      </c>
      <c r="D58" s="25">
        <v>175</v>
      </c>
      <c r="G58" s="17" t="s">
        <v>19</v>
      </c>
      <c r="H58" s="25">
        <v>19.753644999999999</v>
      </c>
      <c r="I58" s="25">
        <v>175</v>
      </c>
      <c r="L58" s="17" t="s">
        <v>19</v>
      </c>
      <c r="M58" s="25">
        <v>26.141276000000001</v>
      </c>
      <c r="N58" s="25">
        <v>175</v>
      </c>
    </row>
    <row r="59" spans="2:14" thickBot="1" x14ac:dyDescent="0.3">
      <c r="B59" s="17" t="s">
        <v>20</v>
      </c>
      <c r="C59" s="25">
        <v>7.05</v>
      </c>
      <c r="D59" s="25">
        <v>175</v>
      </c>
      <c r="G59" s="17" t="s">
        <v>20</v>
      </c>
      <c r="H59" s="25">
        <v>1.0000000000000001E-5</v>
      </c>
      <c r="I59" s="25">
        <v>175</v>
      </c>
      <c r="L59" s="17" t="s">
        <v>20</v>
      </c>
      <c r="M59" s="25">
        <v>1.0000000000000001E-5</v>
      </c>
      <c r="N59" s="25">
        <v>175</v>
      </c>
    </row>
    <row r="60" spans="2:14" thickBot="1" x14ac:dyDescent="0.3">
      <c r="B60" s="18" t="s">
        <v>14</v>
      </c>
      <c r="C60" s="26">
        <v>3.05</v>
      </c>
      <c r="D60" s="26">
        <v>192</v>
      </c>
      <c r="G60" s="18" t="s">
        <v>14</v>
      </c>
      <c r="H60" s="26">
        <v>8.0270100000000006</v>
      </c>
      <c r="I60" s="26">
        <v>192</v>
      </c>
      <c r="L60" s="18" t="s">
        <v>14</v>
      </c>
      <c r="M60" s="26">
        <v>6.2290029999999996</v>
      </c>
      <c r="N60" s="26">
        <v>192</v>
      </c>
    </row>
    <row r="61" spans="2:14" thickBot="1" x14ac:dyDescent="0.3">
      <c r="B61" s="18" t="s">
        <v>15</v>
      </c>
      <c r="C61" s="26">
        <v>3.02</v>
      </c>
      <c r="D61" s="26">
        <v>192</v>
      </c>
      <c r="G61" s="18" t="s">
        <v>15</v>
      </c>
      <c r="H61" s="26">
        <v>1.7096519999999999</v>
      </c>
      <c r="I61" s="26">
        <v>192</v>
      </c>
      <c r="L61" s="18" t="s">
        <v>15</v>
      </c>
      <c r="M61" s="26">
        <v>1.9739899999999999</v>
      </c>
      <c r="N61" s="26">
        <v>192</v>
      </c>
    </row>
    <row r="62" spans="2:14" thickBot="1" x14ac:dyDescent="0.3">
      <c r="B62" s="18" t="s">
        <v>16</v>
      </c>
      <c r="C62" s="26">
        <v>38.450000000000003</v>
      </c>
      <c r="D62" s="26">
        <v>192</v>
      </c>
      <c r="G62" s="18" t="s">
        <v>16</v>
      </c>
      <c r="H62" s="26">
        <v>58.503413000000002</v>
      </c>
      <c r="I62" s="26">
        <v>192</v>
      </c>
      <c r="L62" s="18" t="s">
        <v>16</v>
      </c>
      <c r="M62" s="26">
        <v>56.642831000000001</v>
      </c>
      <c r="N62" s="26">
        <v>192</v>
      </c>
    </row>
    <row r="63" spans="2:14" thickBot="1" x14ac:dyDescent="0.3">
      <c r="B63" s="18" t="s">
        <v>17</v>
      </c>
      <c r="C63" s="26">
        <v>2.63</v>
      </c>
      <c r="D63" s="26">
        <v>192</v>
      </c>
      <c r="G63" s="18" t="s">
        <v>17</v>
      </c>
      <c r="H63" s="26">
        <v>11.121518</v>
      </c>
      <c r="I63" s="26">
        <v>192</v>
      </c>
      <c r="L63" s="18" t="s">
        <v>17</v>
      </c>
      <c r="M63" s="26">
        <v>10.174543999999999</v>
      </c>
      <c r="N63" s="26">
        <v>192</v>
      </c>
    </row>
    <row r="64" spans="2:14" thickBot="1" x14ac:dyDescent="0.3">
      <c r="B64" s="18" t="s">
        <v>18</v>
      </c>
      <c r="C64" s="26">
        <v>26.15</v>
      </c>
      <c r="D64" s="26">
        <v>192</v>
      </c>
      <c r="G64" s="18" t="s">
        <v>18</v>
      </c>
      <c r="H64" s="26">
        <v>1.113272</v>
      </c>
      <c r="I64" s="26">
        <v>192</v>
      </c>
      <c r="L64" s="18" t="s">
        <v>18</v>
      </c>
      <c r="M64" s="26">
        <v>0.33609699999999998</v>
      </c>
      <c r="N64" s="26">
        <v>192</v>
      </c>
    </row>
    <row r="65" spans="2:14" thickBot="1" x14ac:dyDescent="0.3">
      <c r="B65" s="18" t="s">
        <v>19</v>
      </c>
      <c r="C65" s="26">
        <v>20.14</v>
      </c>
      <c r="D65" s="26">
        <v>192</v>
      </c>
      <c r="G65" s="18" t="s">
        <v>19</v>
      </c>
      <c r="H65" s="26">
        <v>19.618950999999999</v>
      </c>
      <c r="I65" s="26">
        <v>192</v>
      </c>
      <c r="L65" s="18" t="s">
        <v>19</v>
      </c>
      <c r="M65" s="26">
        <v>24.779333000000001</v>
      </c>
      <c r="N65" s="26">
        <v>192</v>
      </c>
    </row>
    <row r="66" spans="2:14" thickBot="1" x14ac:dyDescent="0.3">
      <c r="B66" s="18" t="s">
        <v>20</v>
      </c>
      <c r="C66" s="26">
        <v>6.56</v>
      </c>
      <c r="D66" s="26">
        <v>192</v>
      </c>
      <c r="G66" s="18" t="s">
        <v>20</v>
      </c>
      <c r="H66" s="26">
        <v>1.0000000000000001E-5</v>
      </c>
      <c r="I66" s="26">
        <v>192</v>
      </c>
      <c r="L66" s="18" t="s">
        <v>20</v>
      </c>
      <c r="M66" s="26">
        <v>1.0000000000000001E-5</v>
      </c>
      <c r="N66" s="26">
        <v>192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9FC2E-01BA-4BEA-8545-6B82D069950A}">
  <dimension ref="B1:J77"/>
  <sheetViews>
    <sheetView showGridLines="0" topLeftCell="A69" workbookViewId="0">
      <selection activeCell="L49" sqref="L49"/>
    </sheetView>
  </sheetViews>
  <sheetFormatPr defaultRowHeight="15" x14ac:dyDescent="0.25"/>
  <sheetData>
    <row r="1" spans="2:10" ht="18" x14ac:dyDescent="0.25">
      <c r="F1" s="28" t="s">
        <v>29</v>
      </c>
    </row>
    <row r="2" spans="2:10" ht="15.75" thickBot="1" x14ac:dyDescent="0.3"/>
    <row r="3" spans="2:10" ht="15.75" thickBot="1" x14ac:dyDescent="0.3">
      <c r="B3" s="29" t="s">
        <v>24</v>
      </c>
      <c r="C3" s="29" t="s">
        <v>25</v>
      </c>
      <c r="D3" s="30" t="s">
        <v>20</v>
      </c>
      <c r="E3" s="31" t="s">
        <v>17</v>
      </c>
      <c r="F3" s="32" t="s">
        <v>26</v>
      </c>
      <c r="G3" s="33" t="s">
        <v>27</v>
      </c>
      <c r="H3" s="34" t="s">
        <v>28</v>
      </c>
      <c r="I3" s="35" t="s">
        <v>18</v>
      </c>
      <c r="J3" s="36" t="s">
        <v>19</v>
      </c>
    </row>
    <row r="4" spans="2:10" ht="15.75" thickBot="1" x14ac:dyDescent="0.3">
      <c r="B4" s="37">
        <v>0</v>
      </c>
      <c r="C4" s="18">
        <v>0</v>
      </c>
      <c r="D4" s="3">
        <v>0</v>
      </c>
      <c r="E4" s="12">
        <v>0</v>
      </c>
      <c r="F4" s="7">
        <v>0</v>
      </c>
      <c r="G4" s="13">
        <v>0</v>
      </c>
      <c r="H4" s="14">
        <v>0</v>
      </c>
      <c r="I4" s="15">
        <v>0</v>
      </c>
      <c r="J4" s="16">
        <v>0</v>
      </c>
    </row>
    <row r="5" spans="2:10" ht="15.75" thickBot="1" x14ac:dyDescent="0.3">
      <c r="B5" s="37">
        <v>15.766666669999999</v>
      </c>
      <c r="C5" s="18">
        <v>1</v>
      </c>
      <c r="D5" s="3">
        <v>0</v>
      </c>
      <c r="E5" s="12">
        <v>0.20321500000000001</v>
      </c>
      <c r="F5" s="7">
        <v>0</v>
      </c>
      <c r="G5" s="13">
        <v>0.203101</v>
      </c>
      <c r="H5" s="14">
        <v>0</v>
      </c>
      <c r="I5" s="15">
        <v>1.20624</v>
      </c>
      <c r="J5" s="16">
        <v>0</v>
      </c>
    </row>
    <row r="6" spans="2:10" ht="15.75" thickBot="1" x14ac:dyDescent="0.3">
      <c r="B6" s="37">
        <v>29.483333330000001</v>
      </c>
      <c r="C6" s="18">
        <v>2</v>
      </c>
      <c r="D6" s="3">
        <v>0</v>
      </c>
      <c r="E6" s="12">
        <v>0.23300599999999999</v>
      </c>
      <c r="F6" s="7">
        <v>0</v>
      </c>
      <c r="G6" s="13">
        <v>7.4912800000000002E-2</v>
      </c>
      <c r="H6" s="14">
        <v>0</v>
      </c>
      <c r="I6" s="15">
        <v>1.7901499999999999</v>
      </c>
      <c r="J6" s="16">
        <v>0</v>
      </c>
    </row>
    <row r="7" spans="2:10" ht="15.75" thickBot="1" x14ac:dyDescent="0.3">
      <c r="B7" s="37">
        <v>41.533333329999998</v>
      </c>
      <c r="C7" s="18">
        <v>3</v>
      </c>
      <c r="D7" s="3">
        <v>0</v>
      </c>
      <c r="E7" s="12">
        <v>0.25110700000000002</v>
      </c>
      <c r="F7" s="7">
        <v>0</v>
      </c>
      <c r="G7" s="13">
        <v>0.109197</v>
      </c>
      <c r="H7" s="14">
        <v>0</v>
      </c>
      <c r="I7" s="15">
        <v>2.5141900000000001</v>
      </c>
      <c r="J7" s="16">
        <v>0</v>
      </c>
    </row>
    <row r="8" spans="2:10" ht="15.75" thickBot="1" x14ac:dyDescent="0.3">
      <c r="B8" s="37">
        <v>52.916666669999998</v>
      </c>
      <c r="C8" s="18">
        <v>4</v>
      </c>
      <c r="D8" s="3">
        <v>0</v>
      </c>
      <c r="E8" s="12">
        <v>0.25640000000000002</v>
      </c>
      <c r="F8" s="7">
        <v>0</v>
      </c>
      <c r="G8" s="13">
        <v>0.116393</v>
      </c>
      <c r="H8" s="14">
        <v>0</v>
      </c>
      <c r="I8" s="15">
        <v>3.1884700000000001</v>
      </c>
      <c r="J8" s="16">
        <v>0</v>
      </c>
    </row>
    <row r="9" spans="2:10" ht="15.75" thickBot="1" x14ac:dyDescent="0.3">
      <c r="B9" s="37">
        <v>64.349999999999994</v>
      </c>
      <c r="C9" s="18">
        <v>5</v>
      </c>
      <c r="D9" s="3">
        <v>0</v>
      </c>
      <c r="E9" s="12">
        <v>0.31402799999999997</v>
      </c>
      <c r="F9" s="7">
        <v>0</v>
      </c>
      <c r="G9" s="13">
        <v>0.13477600000000001</v>
      </c>
      <c r="H9" s="14">
        <v>0</v>
      </c>
      <c r="I9" s="15">
        <v>4.0445799999999998</v>
      </c>
      <c r="J9" s="16">
        <v>0</v>
      </c>
    </row>
    <row r="10" spans="2:10" ht="15.75" thickBot="1" x14ac:dyDescent="0.3">
      <c r="B10" s="37">
        <v>77.066666670000004</v>
      </c>
      <c r="C10" s="18">
        <v>6</v>
      </c>
      <c r="D10" s="3">
        <v>0</v>
      </c>
      <c r="E10" s="12">
        <v>0.36869400000000002</v>
      </c>
      <c r="F10" s="7">
        <v>0</v>
      </c>
      <c r="G10" s="13">
        <v>0.21382999999999999</v>
      </c>
      <c r="H10" s="14">
        <v>0</v>
      </c>
      <c r="I10" s="15">
        <v>5.6831199999999997</v>
      </c>
      <c r="J10" s="16">
        <v>0</v>
      </c>
    </row>
    <row r="11" spans="2:10" ht="15.75" thickBot="1" x14ac:dyDescent="0.3">
      <c r="B11" s="37">
        <v>88.566666670000004</v>
      </c>
      <c r="C11" s="18">
        <v>7</v>
      </c>
      <c r="D11" s="3">
        <v>0</v>
      </c>
      <c r="E11" s="12">
        <v>0.43956200000000001</v>
      </c>
      <c r="F11" s="7">
        <v>0</v>
      </c>
      <c r="G11" s="13">
        <v>0.30272199999999999</v>
      </c>
      <c r="H11" s="14">
        <v>6.1784899999999997E-2</v>
      </c>
      <c r="I11" s="15">
        <v>7.5268100000000002</v>
      </c>
      <c r="J11" s="16">
        <v>0</v>
      </c>
    </row>
    <row r="12" spans="2:10" ht="15.75" thickBot="1" x14ac:dyDescent="0.3">
      <c r="B12" s="37">
        <v>100.35</v>
      </c>
      <c r="C12" s="18">
        <v>8</v>
      </c>
      <c r="D12" s="3">
        <v>0</v>
      </c>
      <c r="E12" s="12">
        <v>0.46696700000000002</v>
      </c>
      <c r="F12" s="7">
        <v>0</v>
      </c>
      <c r="G12" s="13">
        <v>0.28148099999999998</v>
      </c>
      <c r="H12" s="14">
        <v>6.6649100000000003E-2</v>
      </c>
      <c r="I12" s="15">
        <v>8.7996999999999996</v>
      </c>
      <c r="J12" s="16">
        <v>0</v>
      </c>
    </row>
    <row r="13" spans="2:10" ht="15.75" thickBot="1" x14ac:dyDescent="0.3">
      <c r="B13" s="37">
        <v>112.4333333</v>
      </c>
      <c r="C13" s="18">
        <v>9</v>
      </c>
      <c r="D13" s="3">
        <v>0</v>
      </c>
      <c r="E13" s="12">
        <v>0.56308100000000005</v>
      </c>
      <c r="F13" s="7">
        <v>0</v>
      </c>
      <c r="G13" s="13">
        <v>0.47247</v>
      </c>
      <c r="H13" s="14">
        <v>0</v>
      </c>
      <c r="I13" s="15">
        <v>10.421530000000001</v>
      </c>
      <c r="J13" s="16">
        <v>0</v>
      </c>
    </row>
    <row r="14" spans="2:10" ht="15.75" thickBot="1" x14ac:dyDescent="0.3">
      <c r="B14" s="37">
        <v>124.68361109999999</v>
      </c>
      <c r="C14" s="18">
        <v>10</v>
      </c>
      <c r="D14" s="3">
        <v>0</v>
      </c>
      <c r="E14" s="12">
        <v>0.53056899999999996</v>
      </c>
      <c r="F14" s="7">
        <v>0</v>
      </c>
      <c r="G14" s="13">
        <v>0.14661099999999999</v>
      </c>
      <c r="H14" s="14">
        <v>7.0312399999999997E-2</v>
      </c>
      <c r="I14" s="15">
        <v>12.12785</v>
      </c>
      <c r="J14" s="16">
        <v>0</v>
      </c>
    </row>
    <row r="15" spans="2:10" ht="15.75" thickBot="1" x14ac:dyDescent="0.3">
      <c r="B15" s="37">
        <v>136.4</v>
      </c>
      <c r="C15" s="18">
        <v>11</v>
      </c>
      <c r="D15" s="3">
        <v>0</v>
      </c>
      <c r="E15" s="12">
        <v>0.59388799999999997</v>
      </c>
      <c r="F15" s="7">
        <v>0</v>
      </c>
      <c r="G15" s="13">
        <v>0.48479499999999998</v>
      </c>
      <c r="H15" s="14">
        <v>7.6054099999999999E-2</v>
      </c>
      <c r="I15" s="15">
        <v>14.66174</v>
      </c>
      <c r="J15" s="16">
        <v>0</v>
      </c>
    </row>
    <row r="16" spans="2:10" ht="15.75" thickBot="1" x14ac:dyDescent="0.3">
      <c r="B16" s="37">
        <v>148.66666670000001</v>
      </c>
      <c r="C16" s="18">
        <v>12</v>
      </c>
      <c r="D16" s="3">
        <v>0</v>
      </c>
      <c r="E16" s="12">
        <v>0.75229699999999999</v>
      </c>
      <c r="F16" s="7">
        <v>0</v>
      </c>
      <c r="G16" s="13">
        <v>0.58123000000000002</v>
      </c>
      <c r="H16" s="14">
        <v>8.7667200000000001E-2</v>
      </c>
      <c r="I16" s="15">
        <v>16.860199999999999</v>
      </c>
      <c r="J16" s="16">
        <v>0</v>
      </c>
    </row>
    <row r="17" spans="2:10" ht="15.75" thickBot="1" x14ac:dyDescent="0.3">
      <c r="B17" s="37">
        <v>154.0166667</v>
      </c>
      <c r="C17" s="18">
        <v>13</v>
      </c>
      <c r="D17" s="3">
        <v>0</v>
      </c>
      <c r="E17" s="12">
        <v>0.82273399999999997</v>
      </c>
      <c r="F17" s="7">
        <v>0</v>
      </c>
      <c r="G17" s="13">
        <v>0.49962699999999999</v>
      </c>
      <c r="H17" s="14">
        <v>8.2962099999999997E-2</v>
      </c>
      <c r="I17" s="15">
        <v>17.941179999999999</v>
      </c>
      <c r="J17" s="16">
        <v>0</v>
      </c>
    </row>
    <row r="19" spans="2:10" ht="18" x14ac:dyDescent="0.25">
      <c r="F19" s="28" t="s">
        <v>30</v>
      </c>
    </row>
    <row r="20" spans="2:10" ht="15.75" thickBot="1" x14ac:dyDescent="0.3"/>
    <row r="21" spans="2:10" ht="15.75" thickBot="1" x14ac:dyDescent="0.3">
      <c r="B21" s="29" t="s">
        <v>24</v>
      </c>
      <c r="C21" s="29" t="s">
        <v>25</v>
      </c>
      <c r="D21" s="30" t="s">
        <v>20</v>
      </c>
      <c r="E21" s="31" t="s">
        <v>17</v>
      </c>
      <c r="F21" s="32" t="s">
        <v>26</v>
      </c>
      <c r="G21" s="33" t="s">
        <v>27</v>
      </c>
      <c r="H21" s="34" t="s">
        <v>28</v>
      </c>
      <c r="I21" s="35" t="s">
        <v>18</v>
      </c>
      <c r="J21" s="36" t="s">
        <v>19</v>
      </c>
    </row>
    <row r="22" spans="2:10" ht="15.75" thickBot="1" x14ac:dyDescent="0.3">
      <c r="B22" s="37">
        <v>0</v>
      </c>
      <c r="C22" s="18">
        <v>0</v>
      </c>
      <c r="D22" s="3">
        <v>0</v>
      </c>
      <c r="E22" s="12">
        <v>0</v>
      </c>
      <c r="F22" s="7">
        <v>0</v>
      </c>
      <c r="G22" s="13">
        <v>0</v>
      </c>
      <c r="H22" s="14">
        <v>0</v>
      </c>
      <c r="I22" s="15">
        <v>0</v>
      </c>
      <c r="J22" s="16">
        <v>0</v>
      </c>
    </row>
    <row r="23" spans="2:10" ht="15.75" thickBot="1" x14ac:dyDescent="0.3">
      <c r="B23" s="37">
        <v>5.42</v>
      </c>
      <c r="C23" s="18">
        <v>1</v>
      </c>
      <c r="D23" s="3">
        <v>9.9099999999999994E-2</v>
      </c>
      <c r="E23" s="12">
        <v>2.52E-2</v>
      </c>
      <c r="F23" s="7">
        <v>5.1799999999999999E-2</v>
      </c>
      <c r="G23" s="13">
        <v>8.0599999999999995E-3</v>
      </c>
      <c r="H23" s="14">
        <v>6.0400000000000002E-2</v>
      </c>
      <c r="I23" s="15">
        <v>6.9800000000000001E-2</v>
      </c>
      <c r="J23" s="16">
        <v>0.23</v>
      </c>
    </row>
    <row r="24" spans="2:10" ht="15.75" thickBot="1" x14ac:dyDescent="0.3">
      <c r="B24" s="37">
        <v>17.75</v>
      </c>
      <c r="C24" s="18">
        <v>2</v>
      </c>
      <c r="D24" s="3">
        <v>4.4299999999999999E-2</v>
      </c>
      <c r="E24" s="12">
        <v>6.4299999999999996E-2</v>
      </c>
      <c r="F24" s="7">
        <v>5.5899999999999998E-2</v>
      </c>
      <c r="G24" s="13">
        <v>4.9500000000000002E-2</v>
      </c>
      <c r="H24" s="14">
        <v>6.4100000000000004E-2</v>
      </c>
      <c r="I24" s="15">
        <v>0.47199999999999998</v>
      </c>
      <c r="J24" s="16">
        <v>0.53300000000000003</v>
      </c>
    </row>
    <row r="25" spans="2:10" ht="15.75" thickBot="1" x14ac:dyDescent="0.3">
      <c r="B25" s="37">
        <v>29.58</v>
      </c>
      <c r="C25" s="18">
        <v>3</v>
      </c>
      <c r="D25" s="3">
        <v>3.27E-2</v>
      </c>
      <c r="E25" s="12">
        <v>0.127</v>
      </c>
      <c r="F25" s="7">
        <v>5.6300000000000003E-2</v>
      </c>
      <c r="G25" s="13">
        <v>0.10299999999999999</v>
      </c>
      <c r="H25" s="14">
        <v>6.4600000000000005E-2</v>
      </c>
      <c r="I25" s="15">
        <v>1.2848999999999999</v>
      </c>
      <c r="J25" s="16">
        <v>0.53600000000000003</v>
      </c>
    </row>
    <row r="26" spans="2:10" ht="15.75" thickBot="1" x14ac:dyDescent="0.3">
      <c r="B26" s="37">
        <v>40</v>
      </c>
      <c r="C26" s="18">
        <v>4</v>
      </c>
      <c r="D26" s="3">
        <v>2.5899999999999999E-2</v>
      </c>
      <c r="E26" s="12">
        <v>0.17199999999999999</v>
      </c>
      <c r="F26" s="7">
        <v>5.2999999999999999E-2</v>
      </c>
      <c r="G26" s="13">
        <v>0.14399999999999999</v>
      </c>
      <c r="H26" s="14">
        <v>6.7299999999999999E-2</v>
      </c>
      <c r="I26" s="15">
        <v>2.0042800000000001</v>
      </c>
      <c r="J26" s="16">
        <v>0.45100000000000001</v>
      </c>
    </row>
    <row r="27" spans="2:10" ht="15.75" thickBot="1" x14ac:dyDescent="0.3">
      <c r="B27" s="37">
        <v>51.67</v>
      </c>
      <c r="C27" s="18">
        <v>5</v>
      </c>
      <c r="D27" s="3">
        <v>4.3799999999999999E-2</v>
      </c>
      <c r="E27" s="12">
        <v>0.23300000000000001</v>
      </c>
      <c r="F27" s="7">
        <v>5.2299999999999999E-2</v>
      </c>
      <c r="G27" s="13">
        <v>0.184</v>
      </c>
      <c r="H27" s="14">
        <v>6.5799999999999997E-2</v>
      </c>
      <c r="I27" s="15">
        <v>2.8036400000000001</v>
      </c>
      <c r="J27" s="16">
        <v>0.19</v>
      </c>
    </row>
    <row r="28" spans="2:10" ht="15.75" thickBot="1" x14ac:dyDescent="0.3">
      <c r="B28" s="37">
        <v>65.8</v>
      </c>
      <c r="C28" s="18">
        <v>6</v>
      </c>
      <c r="D28" s="3">
        <v>7.2499999999999995E-2</v>
      </c>
      <c r="E28" s="12">
        <v>0.28899999999999998</v>
      </c>
      <c r="F28" s="7">
        <v>6.0999999999999999E-2</v>
      </c>
      <c r="G28" s="13">
        <v>0.25600000000000001</v>
      </c>
      <c r="H28" s="14">
        <v>6.3399999999999998E-2</v>
      </c>
      <c r="I28" s="15">
        <v>4.2394100000000003</v>
      </c>
      <c r="J28" s="16">
        <v>4.5400000000000003E-2</v>
      </c>
    </row>
    <row r="29" spans="2:10" ht="15.75" thickBot="1" x14ac:dyDescent="0.3">
      <c r="B29" s="37">
        <v>77.67</v>
      </c>
      <c r="C29" s="18">
        <v>7</v>
      </c>
      <c r="D29" s="3">
        <v>8.5999999999999993E-2</v>
      </c>
      <c r="E29" s="12">
        <v>0.33500000000000002</v>
      </c>
      <c r="F29" s="7">
        <v>5.0500000000000003E-2</v>
      </c>
      <c r="G29" s="13">
        <v>0.29499999999999998</v>
      </c>
      <c r="H29" s="14">
        <v>6.6500000000000004E-2</v>
      </c>
      <c r="I29" s="15">
        <v>5.7911400000000004</v>
      </c>
      <c r="J29" s="16">
        <v>0.192</v>
      </c>
    </row>
    <row r="30" spans="2:10" ht="15.75" thickBot="1" x14ac:dyDescent="0.3">
      <c r="B30" s="37">
        <v>89.67</v>
      </c>
      <c r="C30" s="18">
        <v>8</v>
      </c>
      <c r="D30" s="3">
        <v>8.7499999999999994E-2</v>
      </c>
      <c r="E30" s="12">
        <v>0.39</v>
      </c>
      <c r="F30" s="7">
        <v>5.4100000000000002E-2</v>
      </c>
      <c r="G30" s="13">
        <v>0.34100000000000003</v>
      </c>
      <c r="H30" s="14">
        <v>7.1499999999999994E-2</v>
      </c>
      <c r="I30" s="15">
        <v>7.3606199999999999</v>
      </c>
      <c r="J30" s="16">
        <v>0.20599999999999999</v>
      </c>
    </row>
    <row r="31" spans="2:10" ht="15.75" thickBot="1" x14ac:dyDescent="0.3">
      <c r="B31" s="37">
        <v>101.67</v>
      </c>
      <c r="C31" s="18">
        <v>9</v>
      </c>
      <c r="D31" s="3">
        <v>9.9099999999999994E-2</v>
      </c>
      <c r="E31" s="12">
        <v>0.45400000000000001</v>
      </c>
      <c r="F31" s="7">
        <v>6.0999999999999999E-2</v>
      </c>
      <c r="G31" s="13">
        <v>0.4</v>
      </c>
      <c r="H31" s="14">
        <v>7.2900000000000006E-2</v>
      </c>
      <c r="I31" s="15">
        <v>8.8580900000000007</v>
      </c>
      <c r="J31" s="16">
        <v>0.24299999999999999</v>
      </c>
    </row>
    <row r="32" spans="2:10" ht="15.75" thickBot="1" x14ac:dyDescent="0.3">
      <c r="B32" s="37">
        <v>113.67</v>
      </c>
      <c r="C32" s="18">
        <v>10</v>
      </c>
      <c r="D32" s="3">
        <v>0.222</v>
      </c>
      <c r="E32" s="12">
        <v>0.29399999999999998</v>
      </c>
      <c r="F32" s="7">
        <v>6.3500000000000001E-2</v>
      </c>
      <c r="G32" s="13">
        <v>0.46700000000000003</v>
      </c>
      <c r="H32" s="14">
        <v>0.122</v>
      </c>
      <c r="I32" s="15">
        <v>10.785019999999999</v>
      </c>
      <c r="J32" s="16">
        <v>0.40500000000000003</v>
      </c>
    </row>
    <row r="33" spans="2:10" ht="15.75" thickBot="1" x14ac:dyDescent="0.3">
      <c r="B33" s="37">
        <v>125.67</v>
      </c>
      <c r="C33" s="18">
        <v>11</v>
      </c>
      <c r="D33" s="3">
        <v>0.25700000000000001</v>
      </c>
      <c r="E33" s="12">
        <v>0.56200000000000006</v>
      </c>
      <c r="F33" s="7">
        <v>8.6400000000000005E-2</v>
      </c>
      <c r="G33" s="13">
        <v>0.54700000000000004</v>
      </c>
      <c r="H33" s="14">
        <v>0.14099999999999999</v>
      </c>
      <c r="I33" s="15">
        <v>12.47308</v>
      </c>
      <c r="J33" s="16">
        <v>0.69699999999999995</v>
      </c>
    </row>
    <row r="34" spans="2:10" ht="15.75" thickBot="1" x14ac:dyDescent="0.3">
      <c r="B34" s="37">
        <v>137.7867</v>
      </c>
      <c r="C34" s="18">
        <v>12</v>
      </c>
      <c r="D34" s="3">
        <v>0.28399999999999997</v>
      </c>
      <c r="E34" s="12">
        <v>0.61299999999999999</v>
      </c>
      <c r="F34" s="7">
        <v>0.10199999999999999</v>
      </c>
      <c r="G34" s="13">
        <v>0.59699999999999998</v>
      </c>
      <c r="H34" s="14">
        <v>0.20499999999999999</v>
      </c>
      <c r="I34" s="15">
        <v>14.23396</v>
      </c>
      <c r="J34" s="16">
        <v>0.96299999999999997</v>
      </c>
    </row>
    <row r="35" spans="2:10" ht="15.75" thickBot="1" x14ac:dyDescent="0.3">
      <c r="B35" s="37">
        <v>149.66999999999999</v>
      </c>
      <c r="C35" s="18">
        <v>13</v>
      </c>
      <c r="D35" s="3">
        <v>0.72528599999999999</v>
      </c>
      <c r="E35" s="12">
        <v>0.38900600000000002</v>
      </c>
      <c r="F35" s="7">
        <v>0.1882556</v>
      </c>
      <c r="G35" s="13">
        <v>0.75396200000000002</v>
      </c>
      <c r="H35" s="14">
        <v>0.34982799999999997</v>
      </c>
      <c r="I35" s="15">
        <v>16.366099999999999</v>
      </c>
      <c r="J35" s="16">
        <v>1.16265</v>
      </c>
    </row>
    <row r="36" spans="2:10" ht="15.75" thickBot="1" x14ac:dyDescent="0.3">
      <c r="B36" s="37">
        <v>161.80330000000001</v>
      </c>
      <c r="C36" s="37">
        <v>14</v>
      </c>
      <c r="D36" s="38">
        <v>0.95964400000000005</v>
      </c>
      <c r="E36" s="39">
        <v>0.74436599999999997</v>
      </c>
      <c r="F36" s="40">
        <v>0.18980540000000001</v>
      </c>
      <c r="G36" s="41">
        <v>0.72100200000000003</v>
      </c>
      <c r="H36" s="42">
        <v>0.52702800000000005</v>
      </c>
      <c r="I36" s="43">
        <v>18.24494</v>
      </c>
      <c r="J36" s="44">
        <v>1.4784759999999999</v>
      </c>
    </row>
    <row r="37" spans="2:10" ht="15.75" thickBot="1" x14ac:dyDescent="0.3">
      <c r="B37" s="37">
        <v>173.67</v>
      </c>
      <c r="C37" s="18">
        <v>15</v>
      </c>
      <c r="D37" s="3">
        <v>1.061876</v>
      </c>
      <c r="E37" s="12">
        <v>0.84619999999999995</v>
      </c>
      <c r="F37" s="7">
        <v>0.13728019999999999</v>
      </c>
      <c r="G37" s="13">
        <v>0.79090000000000005</v>
      </c>
      <c r="H37" s="14">
        <v>0.54915800000000004</v>
      </c>
      <c r="I37" s="15">
        <v>19.7349</v>
      </c>
      <c r="J37" s="16">
        <v>1.76613</v>
      </c>
    </row>
    <row r="38" spans="2:10" ht="15.75" thickBot="1" x14ac:dyDescent="0.3">
      <c r="B38" s="37">
        <v>185.67</v>
      </c>
      <c r="C38" s="18">
        <v>16</v>
      </c>
      <c r="D38" s="3">
        <v>1.1525559999999999</v>
      </c>
      <c r="E38" s="12">
        <v>0.91129599999999999</v>
      </c>
      <c r="F38" s="7">
        <v>0.13745840000000001</v>
      </c>
      <c r="G38" s="13">
        <v>0.818442</v>
      </c>
      <c r="H38" s="14">
        <v>0.66452599999999995</v>
      </c>
      <c r="I38" s="15">
        <v>21.387</v>
      </c>
      <c r="J38" s="16">
        <v>1.995288</v>
      </c>
    </row>
    <row r="40" spans="2:10" ht="18" x14ac:dyDescent="0.25">
      <c r="F40" s="28" t="s">
        <v>31</v>
      </c>
    </row>
    <row r="41" spans="2:10" ht="15.75" thickBot="1" x14ac:dyDescent="0.3"/>
    <row r="42" spans="2:10" ht="15.75" thickBot="1" x14ac:dyDescent="0.3">
      <c r="B42" s="29" t="s">
        <v>24</v>
      </c>
      <c r="C42" s="29" t="s">
        <v>25</v>
      </c>
      <c r="D42" s="30" t="s">
        <v>20</v>
      </c>
      <c r="E42" s="31" t="s">
        <v>17</v>
      </c>
      <c r="F42" s="32" t="s">
        <v>26</v>
      </c>
      <c r="G42" s="33" t="s">
        <v>27</v>
      </c>
      <c r="H42" s="34" t="s">
        <v>28</v>
      </c>
      <c r="I42" s="35" t="s">
        <v>18</v>
      </c>
      <c r="J42" s="36" t="s">
        <v>19</v>
      </c>
    </row>
    <row r="43" spans="2:10" ht="15.75" thickBot="1" x14ac:dyDescent="0.3">
      <c r="B43" s="37">
        <v>0</v>
      </c>
      <c r="C43" s="18">
        <v>0</v>
      </c>
      <c r="D43" s="3">
        <v>0</v>
      </c>
      <c r="E43" s="12">
        <v>0</v>
      </c>
      <c r="F43" s="7">
        <v>0</v>
      </c>
      <c r="G43" s="13">
        <v>0</v>
      </c>
      <c r="H43" s="14">
        <v>0</v>
      </c>
      <c r="I43" s="15">
        <v>0</v>
      </c>
      <c r="J43" s="16">
        <v>0</v>
      </c>
    </row>
    <row r="44" spans="2:10" ht="15.75" thickBot="1" x14ac:dyDescent="0.3">
      <c r="B44" s="37">
        <v>8.8000000000000007</v>
      </c>
      <c r="C44" s="18">
        <v>1</v>
      </c>
      <c r="D44" s="3">
        <v>0</v>
      </c>
      <c r="E44" s="12">
        <v>0.497915</v>
      </c>
      <c r="F44" s="7">
        <v>5.29682E-2</v>
      </c>
      <c r="G44" s="13">
        <v>2.1134199999999999E-2</v>
      </c>
      <c r="H44" s="14">
        <v>0</v>
      </c>
      <c r="I44" s="15">
        <v>0.37265799999999999</v>
      </c>
      <c r="J44" s="16">
        <v>0.18402199999999999</v>
      </c>
    </row>
    <row r="45" spans="2:10" ht="15.75" thickBot="1" x14ac:dyDescent="0.3">
      <c r="B45" s="37">
        <v>15.81666667</v>
      </c>
      <c r="C45" s="18">
        <v>2</v>
      </c>
      <c r="D45" s="3">
        <v>1.38686E-2</v>
      </c>
      <c r="E45" s="12">
        <v>0.49626900000000002</v>
      </c>
      <c r="F45" s="7">
        <v>4.80258E-2</v>
      </c>
      <c r="G45" s="13">
        <v>4.5705900000000001E-2</v>
      </c>
      <c r="H45" s="14">
        <v>0</v>
      </c>
      <c r="I45" s="15">
        <v>1.05708</v>
      </c>
      <c r="J45" s="16">
        <v>0.34067199999999997</v>
      </c>
    </row>
    <row r="46" spans="2:10" ht="15.75" thickBot="1" x14ac:dyDescent="0.3">
      <c r="B46" s="37">
        <v>33.083333330000002</v>
      </c>
      <c r="C46" s="18">
        <v>3</v>
      </c>
      <c r="D46" s="3">
        <v>0</v>
      </c>
      <c r="E46" s="12">
        <v>0.23613400000000001</v>
      </c>
      <c r="F46" s="7">
        <v>5.1395499999999997E-2</v>
      </c>
      <c r="G46" s="13">
        <v>0.14432800000000001</v>
      </c>
      <c r="H46" s="14">
        <v>6.2648700000000002E-2</v>
      </c>
      <c r="I46" s="15">
        <v>2.681</v>
      </c>
      <c r="J46" s="16">
        <v>0.23371400000000001</v>
      </c>
    </row>
    <row r="47" spans="2:10" ht="15.75" thickBot="1" x14ac:dyDescent="0.3">
      <c r="B47" s="37">
        <v>42.4</v>
      </c>
      <c r="C47" s="18">
        <v>4</v>
      </c>
      <c r="D47" s="3">
        <v>0</v>
      </c>
      <c r="E47" s="12">
        <v>0.23199</v>
      </c>
      <c r="F47" s="7">
        <v>5.8970099999999998E-2</v>
      </c>
      <c r="G47" s="13">
        <v>0.16767399999999999</v>
      </c>
      <c r="H47" s="14">
        <v>5.9462399999999999E-2</v>
      </c>
      <c r="I47" s="15">
        <v>3.6280600000000001</v>
      </c>
      <c r="J47" s="16">
        <v>0.162102</v>
      </c>
    </row>
    <row r="48" spans="2:10" ht="15.75" thickBot="1" x14ac:dyDescent="0.3">
      <c r="B48" s="37">
        <v>54.466666670000002</v>
      </c>
      <c r="C48" s="18">
        <v>5</v>
      </c>
      <c r="D48" s="3">
        <v>0</v>
      </c>
      <c r="E48" s="12">
        <v>0.40491199999999999</v>
      </c>
      <c r="F48" s="7">
        <v>0.10513500000000001</v>
      </c>
      <c r="G48" s="13">
        <v>0.22636700000000001</v>
      </c>
      <c r="H48" s="14">
        <v>5.7828200000000003E-2</v>
      </c>
      <c r="I48" s="15">
        <v>4.7901600000000002</v>
      </c>
      <c r="J48" s="16">
        <v>0.162102</v>
      </c>
    </row>
    <row r="49" spans="2:10" ht="15.75" thickBot="1" x14ac:dyDescent="0.3">
      <c r="B49" s="37">
        <v>66.983333329999994</v>
      </c>
      <c r="C49" s="18">
        <v>6</v>
      </c>
      <c r="D49" s="3">
        <v>0.45837899999999998</v>
      </c>
      <c r="E49" s="12">
        <v>0.424147</v>
      </c>
      <c r="F49" s="7">
        <v>0.20488899999999999</v>
      </c>
      <c r="G49" s="13">
        <v>0.27921699999999999</v>
      </c>
      <c r="H49" s="14">
        <v>6.24836E-2</v>
      </c>
      <c r="I49" s="15">
        <v>5.96509</v>
      </c>
      <c r="J49" s="16">
        <v>0.27387899999999998</v>
      </c>
    </row>
    <row r="50" spans="2:10" ht="15.75" thickBot="1" x14ac:dyDescent="0.3">
      <c r="B50" s="37">
        <v>81.516666670000006</v>
      </c>
      <c r="C50" s="18">
        <v>7</v>
      </c>
      <c r="D50" s="3">
        <v>1.05487</v>
      </c>
      <c r="E50" s="12">
        <v>0.424147</v>
      </c>
      <c r="F50" s="7">
        <v>0.20488899999999999</v>
      </c>
      <c r="G50" s="13">
        <v>0.27921699999999999</v>
      </c>
      <c r="H50" s="14">
        <v>6.24836E-2</v>
      </c>
      <c r="I50" s="15">
        <v>5.96509</v>
      </c>
      <c r="J50" s="16">
        <v>0.43756099999999998</v>
      </c>
    </row>
    <row r="51" spans="2:10" ht="15.75" thickBot="1" x14ac:dyDescent="0.3">
      <c r="B51" s="37">
        <v>90.133333329999999</v>
      </c>
      <c r="C51" s="18">
        <v>8</v>
      </c>
      <c r="D51" s="3">
        <v>1.05487</v>
      </c>
      <c r="E51" s="12">
        <v>0.91732800000000003</v>
      </c>
      <c r="F51" s="7">
        <v>0.39646900000000002</v>
      </c>
      <c r="G51" s="13">
        <v>0.41548800000000002</v>
      </c>
      <c r="H51" s="14">
        <v>8.0307000000000003E-2</v>
      </c>
      <c r="I51" s="15">
        <v>8.4774499999999993</v>
      </c>
      <c r="J51" s="16">
        <v>0.43756099999999998</v>
      </c>
    </row>
    <row r="52" spans="2:10" ht="15.75" thickBot="1" x14ac:dyDescent="0.3">
      <c r="B52" s="37">
        <v>102.5666667</v>
      </c>
      <c r="C52" s="18">
        <v>9</v>
      </c>
      <c r="D52" s="3">
        <v>1.9611400000000001</v>
      </c>
      <c r="E52" s="12">
        <v>1.2370399999999999</v>
      </c>
      <c r="F52" s="7">
        <v>0.49016700000000002</v>
      </c>
      <c r="G52" s="13">
        <v>0.47925299999999998</v>
      </c>
      <c r="H52" s="14">
        <v>9.9586300000000003E-2</v>
      </c>
      <c r="I52" s="15">
        <v>10.35638</v>
      </c>
      <c r="J52" s="16">
        <v>0.632436</v>
      </c>
    </row>
    <row r="53" spans="2:10" ht="15.75" thickBot="1" x14ac:dyDescent="0.3">
      <c r="B53" s="37">
        <v>115.15</v>
      </c>
      <c r="C53" s="18">
        <v>10</v>
      </c>
      <c r="D53" s="3">
        <v>2.5567600000000001</v>
      </c>
      <c r="E53" s="12">
        <v>1.5659400000000001</v>
      </c>
      <c r="F53" s="7">
        <v>0.57121100000000002</v>
      </c>
      <c r="G53" s="13">
        <v>0.55860299999999996</v>
      </c>
      <c r="H53" s="14">
        <v>0.13402800000000001</v>
      </c>
      <c r="I53" s="15">
        <v>12.05719</v>
      </c>
      <c r="J53" s="16">
        <v>0.69701000000000002</v>
      </c>
    </row>
    <row r="54" spans="2:10" ht="15.75" thickBot="1" x14ac:dyDescent="0.3">
      <c r="B54" s="37">
        <v>126.55</v>
      </c>
      <c r="C54" s="18">
        <v>11</v>
      </c>
      <c r="D54" s="3">
        <v>2.4287200000000002</v>
      </c>
      <c r="E54" s="12">
        <v>1.77305</v>
      </c>
      <c r="F54" s="7">
        <v>0.62551199999999996</v>
      </c>
      <c r="G54" s="13">
        <v>0.60026900000000005</v>
      </c>
      <c r="H54" s="14">
        <v>0.17846699999999999</v>
      </c>
      <c r="I54" s="15">
        <v>13.01763</v>
      </c>
      <c r="J54" s="16">
        <v>0.78983400000000004</v>
      </c>
    </row>
    <row r="55" spans="2:10" ht="15.75" thickBot="1" x14ac:dyDescent="0.3">
      <c r="B55" s="37">
        <v>139.7666667</v>
      </c>
      <c r="C55" s="18">
        <v>12</v>
      </c>
      <c r="D55" s="3">
        <v>2.4287200000000002</v>
      </c>
      <c r="E55" s="12">
        <v>2.1776900000000001</v>
      </c>
      <c r="F55" s="7">
        <v>0.71265500000000004</v>
      </c>
      <c r="G55" s="13">
        <v>0.72301000000000004</v>
      </c>
      <c r="H55" s="14">
        <v>0.24653800000000001</v>
      </c>
      <c r="I55" s="15">
        <v>15.643179999999999</v>
      </c>
      <c r="J55" s="16">
        <v>0.78983400000000004</v>
      </c>
    </row>
    <row r="56" spans="2:10" ht="15.75" thickBot="1" x14ac:dyDescent="0.3">
      <c r="B56" s="37">
        <v>161.75</v>
      </c>
      <c r="C56" s="18">
        <v>13</v>
      </c>
      <c r="D56" s="3">
        <v>4.1544999999999996</v>
      </c>
      <c r="E56" s="12">
        <v>2.6021299999999998</v>
      </c>
      <c r="F56" s="7">
        <v>0.78108699999999998</v>
      </c>
      <c r="G56" s="13">
        <v>0.84913799999999995</v>
      </c>
      <c r="H56" s="14">
        <v>0.35971700000000001</v>
      </c>
      <c r="I56" s="15">
        <v>18.284700000000001</v>
      </c>
      <c r="J56" s="16">
        <v>1.2313099999999999</v>
      </c>
    </row>
    <row r="57" spans="2:10" ht="15.75" thickBot="1" x14ac:dyDescent="0.3">
      <c r="B57" s="37">
        <v>174.45</v>
      </c>
      <c r="C57" s="37">
        <v>14</v>
      </c>
      <c r="D57" s="38">
        <v>4.41174</v>
      </c>
      <c r="E57" s="39">
        <v>2.74248</v>
      </c>
      <c r="F57" s="40">
        <v>0.86334599999999995</v>
      </c>
      <c r="G57" s="41">
        <v>0.94391000000000003</v>
      </c>
      <c r="H57" s="42">
        <v>0.44470599999999999</v>
      </c>
      <c r="I57" s="43">
        <v>20.163730000000001</v>
      </c>
      <c r="J57" s="44">
        <v>1.3712599999999999</v>
      </c>
    </row>
    <row r="58" spans="2:10" ht="15.75" thickBot="1" x14ac:dyDescent="0.3">
      <c r="B58" s="37">
        <v>182.6333333</v>
      </c>
      <c r="C58" s="18">
        <v>15</v>
      </c>
      <c r="D58" s="3">
        <v>4.54664</v>
      </c>
      <c r="E58" s="12">
        <v>2.8100499999999999</v>
      </c>
      <c r="F58" s="7">
        <v>0.95644799999999996</v>
      </c>
      <c r="G58" s="13">
        <v>0.99731499999999995</v>
      </c>
      <c r="H58" s="14">
        <v>0.51627699999999999</v>
      </c>
      <c r="I58" s="15">
        <v>21.551850000000002</v>
      </c>
      <c r="J58" s="16">
        <v>1.3675200000000001</v>
      </c>
    </row>
    <row r="59" spans="2:10" ht="15.75" thickBot="1" x14ac:dyDescent="0.3">
      <c r="B59" s="37">
        <v>203.46666669999999</v>
      </c>
      <c r="C59" s="18">
        <v>16</v>
      </c>
      <c r="D59" s="3">
        <v>3.3201399999999999</v>
      </c>
      <c r="E59" s="12">
        <v>3.0198</v>
      </c>
      <c r="F59" s="7">
        <v>1.08212</v>
      </c>
      <c r="G59" s="13">
        <v>1.1356599999999999</v>
      </c>
      <c r="H59" s="14">
        <v>0.706681</v>
      </c>
      <c r="I59" s="15">
        <v>24.06512</v>
      </c>
      <c r="J59" s="16">
        <v>1.5132699999999999</v>
      </c>
    </row>
    <row r="60" spans="2:10" ht="15.75" thickBot="1" x14ac:dyDescent="0.3">
      <c r="B60" s="37">
        <v>230.1333333</v>
      </c>
      <c r="C60" s="37">
        <v>17</v>
      </c>
      <c r="D60" s="38">
        <v>2.96488</v>
      </c>
      <c r="E60" s="39">
        <v>3.5423499999999999</v>
      </c>
      <c r="F60" s="40">
        <v>1.0843100000000001</v>
      </c>
      <c r="G60" s="41">
        <v>1.4190499999999999</v>
      </c>
      <c r="H60" s="42">
        <v>1.04132</v>
      </c>
      <c r="I60" s="43">
        <v>27.850719999999999</v>
      </c>
      <c r="J60" s="44">
        <v>1.6176299999999999</v>
      </c>
    </row>
    <row r="61" spans="2:10" ht="15.75" thickBot="1" x14ac:dyDescent="0.3">
      <c r="B61" s="37">
        <v>245.31666670000001</v>
      </c>
      <c r="C61" s="18">
        <v>18</v>
      </c>
      <c r="D61" s="3">
        <v>1.7295400000000001</v>
      </c>
      <c r="E61" s="12">
        <v>3.7480699999999998</v>
      </c>
      <c r="F61" s="7">
        <v>1.01573</v>
      </c>
      <c r="G61" s="13">
        <v>1.52176</v>
      </c>
      <c r="H61" s="14">
        <v>1.21014</v>
      </c>
      <c r="I61" s="15">
        <v>28.91807</v>
      </c>
      <c r="J61" s="16">
        <v>1.78888</v>
      </c>
    </row>
    <row r="63" spans="2:10" ht="18" x14ac:dyDescent="0.25">
      <c r="F63" s="28" t="s">
        <v>32</v>
      </c>
    </row>
    <row r="64" spans="2:10" ht="15.75" thickBot="1" x14ac:dyDescent="0.3"/>
    <row r="65" spans="2:10" ht="15.75" thickBot="1" x14ac:dyDescent="0.3">
      <c r="B65" s="29" t="s">
        <v>24</v>
      </c>
      <c r="C65" s="29" t="s">
        <v>25</v>
      </c>
      <c r="D65" s="30" t="s">
        <v>20</v>
      </c>
      <c r="E65" s="31" t="s">
        <v>17</v>
      </c>
      <c r="F65" s="32" t="s">
        <v>26</v>
      </c>
      <c r="G65" s="33" t="s">
        <v>27</v>
      </c>
      <c r="H65" s="34" t="s">
        <v>28</v>
      </c>
      <c r="I65" s="35" t="s">
        <v>18</v>
      </c>
      <c r="J65" s="36" t="s">
        <v>19</v>
      </c>
    </row>
    <row r="66" spans="2:10" ht="15.75" thickBot="1" x14ac:dyDescent="0.3">
      <c r="B66" s="37">
        <v>0</v>
      </c>
      <c r="C66" s="18">
        <v>0</v>
      </c>
      <c r="D66" s="3">
        <v>0</v>
      </c>
      <c r="E66" s="12">
        <v>0</v>
      </c>
      <c r="F66" s="7">
        <v>0</v>
      </c>
      <c r="G66" s="13">
        <v>0</v>
      </c>
      <c r="H66" s="14">
        <v>0</v>
      </c>
      <c r="I66" s="15">
        <v>0</v>
      </c>
      <c r="J66" s="16">
        <v>0</v>
      </c>
    </row>
    <row r="67" spans="2:10" ht="15.75" thickBot="1" x14ac:dyDescent="0.3">
      <c r="B67" s="37">
        <v>15.766666669999999</v>
      </c>
      <c r="C67" s="18">
        <v>1</v>
      </c>
      <c r="D67" s="3">
        <v>5.1346200000000003E-3</v>
      </c>
      <c r="E67" s="12">
        <v>0</v>
      </c>
      <c r="F67" s="7">
        <v>0</v>
      </c>
      <c r="G67" s="13">
        <v>0</v>
      </c>
      <c r="H67" s="14">
        <v>0</v>
      </c>
      <c r="I67" s="15">
        <v>0</v>
      </c>
      <c r="J67" s="16">
        <v>0.47229700000000002</v>
      </c>
    </row>
    <row r="68" spans="2:10" ht="15.75" thickBot="1" x14ac:dyDescent="0.3">
      <c r="B68" s="37">
        <v>29.483333330000001</v>
      </c>
      <c r="C68" s="18">
        <v>2</v>
      </c>
      <c r="D68" s="3">
        <v>0</v>
      </c>
      <c r="E68" s="12">
        <v>0.89028300000000005</v>
      </c>
      <c r="F68" s="7">
        <v>0</v>
      </c>
      <c r="G68" s="13">
        <v>0.11955200000000001</v>
      </c>
      <c r="H68" s="14">
        <v>6.7555000000000004E-2</v>
      </c>
      <c r="I68" s="15">
        <v>0.192965</v>
      </c>
      <c r="J68" s="16">
        <v>0.78271000000000002</v>
      </c>
    </row>
    <row r="69" spans="2:10" ht="15.75" thickBot="1" x14ac:dyDescent="0.3">
      <c r="B69" s="37">
        <v>41.533333329999998</v>
      </c>
      <c r="C69" s="18">
        <v>3</v>
      </c>
      <c r="D69" s="3">
        <v>0</v>
      </c>
      <c r="E69" s="12">
        <v>1.1496299999999999</v>
      </c>
      <c r="F69" s="7">
        <v>6.1427500000000003E-2</v>
      </c>
      <c r="G69" s="13">
        <v>0.303371</v>
      </c>
      <c r="H69" s="14">
        <v>9.4734700000000005E-2</v>
      </c>
      <c r="I69" s="15">
        <v>0.23955199999999999</v>
      </c>
      <c r="J69" s="16">
        <v>0.95842700000000003</v>
      </c>
    </row>
    <row r="70" spans="2:10" ht="15.75" thickBot="1" x14ac:dyDescent="0.3">
      <c r="B70" s="37">
        <v>52.916666669999998</v>
      </c>
      <c r="C70" s="18">
        <v>4</v>
      </c>
      <c r="D70" s="3">
        <v>0</v>
      </c>
      <c r="E70" s="12">
        <v>1.1472800000000001</v>
      </c>
      <c r="F70" s="7">
        <v>6.6181400000000001E-2</v>
      </c>
      <c r="G70" s="13">
        <v>0.30519200000000002</v>
      </c>
      <c r="H70" s="14">
        <v>9.5628400000000002E-2</v>
      </c>
      <c r="I70" s="15">
        <v>0.23944599999999999</v>
      </c>
      <c r="J70" s="16">
        <v>0.76984900000000001</v>
      </c>
    </row>
    <row r="71" spans="2:10" ht="15.75" thickBot="1" x14ac:dyDescent="0.3">
      <c r="B71" s="37">
        <v>64.349999999999994</v>
      </c>
      <c r="C71" s="18">
        <v>5</v>
      </c>
      <c r="D71" s="3">
        <v>1.24902E-2</v>
      </c>
      <c r="E71" s="12">
        <v>1.6025799999999999</v>
      </c>
      <c r="F71" s="7">
        <v>0.11444</v>
      </c>
      <c r="G71" s="13">
        <v>0.51202599999999998</v>
      </c>
      <c r="H71" s="14">
        <v>0.13670299999999999</v>
      </c>
      <c r="I71" s="15">
        <v>0.28794999999999998</v>
      </c>
      <c r="J71" s="16">
        <v>0.91696</v>
      </c>
    </row>
    <row r="72" spans="2:10" ht="15.75" thickBot="1" x14ac:dyDescent="0.3">
      <c r="B72" s="37">
        <v>77.066666670000004</v>
      </c>
      <c r="C72" s="18">
        <v>6</v>
      </c>
      <c r="D72" s="3">
        <v>0.18596599999999999</v>
      </c>
      <c r="E72" s="12">
        <v>1.15611</v>
      </c>
      <c r="F72" s="7">
        <v>0.13446900000000001</v>
      </c>
      <c r="G72" s="13">
        <v>0.60597000000000001</v>
      </c>
      <c r="H72" s="14">
        <v>0.17058200000000001</v>
      </c>
      <c r="I72" s="15">
        <v>0.384992</v>
      </c>
      <c r="J72" s="16">
        <v>1.1774</v>
      </c>
    </row>
    <row r="73" spans="2:10" ht="15.75" thickBot="1" x14ac:dyDescent="0.3">
      <c r="B73" s="37">
        <v>88.566666670000004</v>
      </c>
      <c r="C73" s="18">
        <v>7</v>
      </c>
      <c r="D73" s="3">
        <v>0.48910999999999999</v>
      </c>
      <c r="E73" s="12">
        <v>1.2773000000000001</v>
      </c>
      <c r="F73" s="7">
        <v>0.22309399999999999</v>
      </c>
      <c r="G73" s="13">
        <v>0.70916299999999999</v>
      </c>
      <c r="H73" s="14">
        <v>6.2719899999999995E-2</v>
      </c>
      <c r="I73" s="15">
        <v>0.461285</v>
      </c>
      <c r="J73" s="16">
        <v>1.1300300000000001</v>
      </c>
    </row>
    <row r="74" spans="2:10" ht="15.75" thickBot="1" x14ac:dyDescent="0.3">
      <c r="B74" s="37">
        <v>100.35</v>
      </c>
      <c r="C74" s="18">
        <v>8</v>
      </c>
      <c r="D74" s="3">
        <v>0.71759499999999998</v>
      </c>
      <c r="E74" s="12">
        <v>1.4097200000000001</v>
      </c>
      <c r="F74" s="7">
        <v>0.346555</v>
      </c>
      <c r="G74" s="13">
        <v>0.79759500000000005</v>
      </c>
      <c r="H74" s="14">
        <v>7.0673799999999995E-2</v>
      </c>
      <c r="I74" s="15">
        <v>0.52323500000000001</v>
      </c>
      <c r="J74" s="16">
        <v>1.3271900000000001</v>
      </c>
    </row>
    <row r="75" spans="2:10" ht="15.75" thickBot="1" x14ac:dyDescent="0.3">
      <c r="B75" s="37">
        <v>112.4333333</v>
      </c>
      <c r="C75" s="18">
        <v>9</v>
      </c>
      <c r="D75" s="3">
        <v>1.4124699999999999</v>
      </c>
      <c r="E75" s="12">
        <v>1.5815399999999999</v>
      </c>
      <c r="F75" s="7">
        <v>0.51018799999999997</v>
      </c>
      <c r="G75" s="13">
        <v>0.89949699999999999</v>
      </c>
      <c r="H75" s="14">
        <v>8.1813899999999995E-2</v>
      </c>
      <c r="I75" s="15">
        <v>0.59220600000000001</v>
      </c>
      <c r="J75" s="16">
        <v>1.26349</v>
      </c>
    </row>
    <row r="76" spans="2:10" ht="15.75" thickBot="1" x14ac:dyDescent="0.3">
      <c r="B76" s="37">
        <v>124.6333333</v>
      </c>
      <c r="C76" s="18">
        <v>10</v>
      </c>
      <c r="D76" s="3">
        <v>2.0680399999999999</v>
      </c>
      <c r="E76" s="12">
        <v>1.73576</v>
      </c>
      <c r="F76" s="7">
        <v>0.71090100000000001</v>
      </c>
      <c r="G76" s="13">
        <v>0.98683900000000002</v>
      </c>
      <c r="H76" s="14">
        <v>9.2331300000000005E-2</v>
      </c>
      <c r="I76" s="15">
        <v>0.67271700000000001</v>
      </c>
      <c r="J76" s="16">
        <v>1.3252600000000001</v>
      </c>
    </row>
    <row r="77" spans="2:10" ht="15.75" thickBot="1" x14ac:dyDescent="0.3">
      <c r="B77" s="37">
        <v>136.4</v>
      </c>
      <c r="C77" s="18">
        <v>11</v>
      </c>
      <c r="D77" s="3">
        <v>3.2364000000000002</v>
      </c>
      <c r="E77" s="12">
        <v>2.0393699999999999</v>
      </c>
      <c r="F77" s="7">
        <v>1.12103</v>
      </c>
      <c r="G77" s="13">
        <v>1.1357600000000001</v>
      </c>
      <c r="H77" s="14">
        <v>0.109976</v>
      </c>
      <c r="I77" s="15">
        <v>0.75686900000000001</v>
      </c>
      <c r="J77" s="16">
        <v>1.45451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76E01-F095-4938-A365-AD050C1A385E}">
  <dimension ref="B1:J29"/>
  <sheetViews>
    <sheetView showGridLines="0" topLeftCell="A9" workbookViewId="0">
      <selection activeCell="N21" sqref="N21"/>
    </sheetView>
  </sheetViews>
  <sheetFormatPr defaultRowHeight="15" x14ac:dyDescent="0.25"/>
  <sheetData>
    <row r="1" spans="2:10" ht="18" x14ac:dyDescent="0.25">
      <c r="E1" s="28" t="s">
        <v>33</v>
      </c>
    </row>
    <row r="2" spans="2:10" ht="15.75" thickBot="1" x14ac:dyDescent="0.3"/>
    <row r="3" spans="2:10" ht="15.75" thickBot="1" x14ac:dyDescent="0.3">
      <c r="B3" s="29" t="s">
        <v>24</v>
      </c>
      <c r="C3" s="29" t="s">
        <v>25</v>
      </c>
      <c r="D3" s="30" t="s">
        <v>20</v>
      </c>
      <c r="E3" s="31" t="s">
        <v>17</v>
      </c>
      <c r="F3" s="32" t="s">
        <v>26</v>
      </c>
      <c r="G3" s="33" t="s">
        <v>27</v>
      </c>
      <c r="H3" s="34" t="s">
        <v>28</v>
      </c>
      <c r="I3" s="35" t="s">
        <v>18</v>
      </c>
      <c r="J3" s="36" t="s">
        <v>19</v>
      </c>
    </row>
    <row r="4" spans="2:10" ht="15.75" thickBot="1" x14ac:dyDescent="0.3">
      <c r="B4" s="37">
        <v>0</v>
      </c>
      <c r="C4" s="18">
        <v>1</v>
      </c>
      <c r="D4" s="3">
        <v>4.3800100000000002E-2</v>
      </c>
      <c r="E4" s="12">
        <v>0</v>
      </c>
      <c r="F4" s="7">
        <v>0</v>
      </c>
      <c r="G4" s="13">
        <v>7.0173399999999997E-2</v>
      </c>
      <c r="H4" s="14">
        <v>0</v>
      </c>
      <c r="I4" s="15">
        <v>0.77623600000000004</v>
      </c>
      <c r="J4" s="16">
        <v>0.25674400000000003</v>
      </c>
    </row>
    <row r="5" spans="2:10" ht="15.75" thickBot="1" x14ac:dyDescent="0.3">
      <c r="B5" s="37">
        <v>11.766666669999999</v>
      </c>
      <c r="C5" s="18">
        <v>2</v>
      </c>
      <c r="D5" s="3">
        <v>4.0489300000000001E-3</v>
      </c>
      <c r="E5" s="12">
        <v>0</v>
      </c>
      <c r="F5" s="7">
        <v>5.4416300000000001E-2</v>
      </c>
      <c r="G5" s="13">
        <v>0.112113</v>
      </c>
      <c r="H5" s="14">
        <v>5.9970999999999997E-2</v>
      </c>
      <c r="I5" s="15">
        <v>3.1466699999999999</v>
      </c>
      <c r="J5" s="16">
        <v>0.369338</v>
      </c>
    </row>
    <row r="6" spans="2:10" ht="15.75" thickBot="1" x14ac:dyDescent="0.3">
      <c r="B6" s="37">
        <v>38.233333330000001</v>
      </c>
      <c r="C6" s="18">
        <v>3</v>
      </c>
      <c r="D6" s="3">
        <v>7.5487499999999999E-2</v>
      </c>
      <c r="E6" s="12">
        <v>0</v>
      </c>
      <c r="F6" s="7">
        <v>5.5624300000000002E-2</v>
      </c>
      <c r="G6" s="13">
        <v>0.24745900000000001</v>
      </c>
      <c r="H6" s="14">
        <v>6.3799999999999996E-2</v>
      </c>
      <c r="I6" s="15">
        <v>7.7791800000000002</v>
      </c>
      <c r="J6" s="16">
        <v>0.68271899999999996</v>
      </c>
    </row>
    <row r="7" spans="2:10" ht="15.75" thickBot="1" x14ac:dyDescent="0.3">
      <c r="B7" s="37">
        <v>62.766666669999999</v>
      </c>
      <c r="C7" s="18">
        <v>4</v>
      </c>
      <c r="D7" s="3">
        <v>0.15646499999999999</v>
      </c>
      <c r="E7" s="12">
        <v>0.42827500000000002</v>
      </c>
      <c r="F7" s="7">
        <v>4.8082899999999998E-2</v>
      </c>
      <c r="G7" s="13">
        <v>0.37590499999999999</v>
      </c>
      <c r="H7" s="14">
        <v>7.9247399999999996E-2</v>
      </c>
      <c r="I7" s="15">
        <v>13.01885</v>
      </c>
      <c r="J7" s="16">
        <v>0.89192099999999996</v>
      </c>
    </row>
    <row r="8" spans="2:10" ht="15.75" thickBot="1" x14ac:dyDescent="0.3">
      <c r="B8" s="37">
        <v>76.733333329999994</v>
      </c>
      <c r="C8" s="18">
        <v>5</v>
      </c>
      <c r="D8" s="3">
        <v>0.124449</v>
      </c>
      <c r="E8" s="12">
        <v>0.56437800000000005</v>
      </c>
      <c r="F8" s="7">
        <v>6.5892400000000004E-2</v>
      </c>
      <c r="G8" s="13">
        <v>0.45716600000000002</v>
      </c>
      <c r="H8" s="14">
        <v>9.02221E-2</v>
      </c>
      <c r="I8" s="15">
        <v>16.24689</v>
      </c>
      <c r="J8" s="16">
        <v>0.75060700000000002</v>
      </c>
    </row>
    <row r="9" spans="2:10" ht="15.75" thickBot="1" x14ac:dyDescent="0.3">
      <c r="B9" s="37">
        <v>87.15</v>
      </c>
      <c r="C9" s="18">
        <v>6</v>
      </c>
      <c r="D9" s="3">
        <v>0.14770900000000001</v>
      </c>
      <c r="E9" s="12">
        <v>0.646347</v>
      </c>
      <c r="F9" s="7">
        <v>6.84472E-2</v>
      </c>
      <c r="G9" s="13">
        <v>0.51820900000000003</v>
      </c>
      <c r="H9" s="14">
        <v>0.122045</v>
      </c>
      <c r="I9" s="15">
        <v>18.728000000000002</v>
      </c>
      <c r="J9" s="16">
        <v>0.72007100000000002</v>
      </c>
    </row>
    <row r="10" spans="2:10" ht="15.75" thickBot="1" x14ac:dyDescent="0.3">
      <c r="B10" s="37">
        <v>102.2</v>
      </c>
      <c r="C10" s="18">
        <v>7</v>
      </c>
      <c r="D10" s="3">
        <v>0.180864</v>
      </c>
      <c r="E10" s="12">
        <v>0.73481700000000005</v>
      </c>
      <c r="F10" s="7">
        <v>7.24712E-2</v>
      </c>
      <c r="G10" s="13">
        <v>0.59264600000000001</v>
      </c>
      <c r="H10" s="14">
        <v>0.16156100000000001</v>
      </c>
      <c r="I10" s="15">
        <v>21.36261</v>
      </c>
      <c r="J10" s="16">
        <v>0.59531100000000003</v>
      </c>
    </row>
    <row r="11" spans="2:10" ht="15.75" thickBot="1" x14ac:dyDescent="0.3">
      <c r="B11" s="37">
        <v>110.7166667</v>
      </c>
      <c r="C11" s="18">
        <v>8</v>
      </c>
      <c r="D11" s="3">
        <v>0.21113000000000001</v>
      </c>
      <c r="E11" s="12">
        <v>0.80255399999999999</v>
      </c>
      <c r="F11" s="7">
        <v>7.4415400000000007E-2</v>
      </c>
      <c r="G11" s="13">
        <v>0.65014499999999997</v>
      </c>
      <c r="H11" s="14">
        <v>0.202816</v>
      </c>
      <c r="I11" s="15">
        <v>23.5854</v>
      </c>
      <c r="J11" s="16">
        <v>0.57666099999999998</v>
      </c>
    </row>
    <row r="12" spans="2:10" ht="15.75" thickBot="1" x14ac:dyDescent="0.3">
      <c r="B12" s="37">
        <v>124.9</v>
      </c>
      <c r="C12" s="18">
        <v>9</v>
      </c>
      <c r="D12" s="3">
        <v>0.294761</v>
      </c>
      <c r="E12" s="12">
        <v>0.97133499999999995</v>
      </c>
      <c r="F12" s="7">
        <v>7.9688200000000001E-2</v>
      </c>
      <c r="G12" s="13">
        <v>0.74838700000000002</v>
      </c>
      <c r="H12" s="14">
        <v>0.32264700000000002</v>
      </c>
      <c r="I12" s="15">
        <v>26.799209999999999</v>
      </c>
      <c r="J12" s="16">
        <v>0.60611400000000004</v>
      </c>
    </row>
    <row r="13" spans="2:10" ht="15.75" thickBot="1" x14ac:dyDescent="0.3">
      <c r="B13" s="37">
        <v>134.75</v>
      </c>
      <c r="C13" s="18">
        <v>10</v>
      </c>
      <c r="D13" s="3">
        <v>0.31196000000000002</v>
      </c>
      <c r="E13" s="12">
        <v>1.07064</v>
      </c>
      <c r="F13" s="7">
        <v>8.3516699999999999E-2</v>
      </c>
      <c r="G13" s="13">
        <v>0.81598400000000004</v>
      </c>
      <c r="H13" s="14">
        <v>0.411991</v>
      </c>
      <c r="I13" s="15">
        <v>29.126750000000001</v>
      </c>
      <c r="J13" s="16">
        <v>0.59603600000000001</v>
      </c>
    </row>
    <row r="14" spans="2:10" ht="15.75" thickBot="1" x14ac:dyDescent="0.3">
      <c r="B14" s="37">
        <v>180.85</v>
      </c>
      <c r="C14" s="18">
        <v>11</v>
      </c>
      <c r="D14" s="3">
        <v>0.41464499999999999</v>
      </c>
      <c r="E14" s="12">
        <v>1.4904999999999999</v>
      </c>
      <c r="F14" s="7">
        <v>9.2651899999999995E-2</v>
      </c>
      <c r="G14" s="13">
        <v>1.08962</v>
      </c>
      <c r="H14" s="14">
        <v>0.86358100000000004</v>
      </c>
      <c r="I14" s="15">
        <v>38.148969999999998</v>
      </c>
      <c r="J14" s="16">
        <v>0.57444600000000001</v>
      </c>
    </row>
    <row r="15" spans="2:10" ht="15.75" thickBot="1" x14ac:dyDescent="0.3">
      <c r="B15" s="37">
        <v>206.16666670000001</v>
      </c>
      <c r="C15" s="18">
        <v>12</v>
      </c>
      <c r="D15" s="3">
        <v>0.44376100000000002</v>
      </c>
      <c r="E15" s="12">
        <v>1.8953</v>
      </c>
      <c r="F15" s="7">
        <v>0.101202</v>
      </c>
      <c r="G15" s="13">
        <v>1.24685</v>
      </c>
      <c r="H15" s="14">
        <v>1.2428600000000001</v>
      </c>
      <c r="I15" s="15">
        <v>42.709820000000001</v>
      </c>
      <c r="J15" s="16">
        <v>0.70715099999999997</v>
      </c>
    </row>
    <row r="16" spans="2:10" ht="15.75" thickBot="1" x14ac:dyDescent="0.3">
      <c r="B16" s="37">
        <v>219.21666669999999</v>
      </c>
      <c r="C16" s="18">
        <v>13</v>
      </c>
      <c r="D16" s="3">
        <v>0.49894100000000002</v>
      </c>
      <c r="E16" s="12">
        <v>1.99814</v>
      </c>
      <c r="F16" s="7">
        <v>6.4023700000000003E-2</v>
      </c>
      <c r="G16" s="13">
        <v>1.31497</v>
      </c>
      <c r="H16" s="14">
        <v>1.4253199999999999</v>
      </c>
      <c r="I16" s="15">
        <v>44.619959999999999</v>
      </c>
      <c r="J16" s="16">
        <v>0.72960999999999998</v>
      </c>
    </row>
    <row r="17" spans="2:10" ht="15.75" thickBot="1" x14ac:dyDescent="0.3">
      <c r="B17" s="37">
        <v>229.1</v>
      </c>
      <c r="C17" s="18">
        <v>14</v>
      </c>
      <c r="D17" s="3">
        <v>0.49416500000000002</v>
      </c>
      <c r="E17" s="12">
        <v>2.2472799999999999</v>
      </c>
      <c r="F17" s="7">
        <v>6.60414E-2</v>
      </c>
      <c r="G17" s="13">
        <v>1.3808</v>
      </c>
      <c r="H17" s="14">
        <v>1.6615200000000001</v>
      </c>
      <c r="I17" s="15">
        <v>46.063369999999999</v>
      </c>
      <c r="J17" s="16">
        <v>0.78642299999999998</v>
      </c>
    </row>
    <row r="18" spans="2:10" ht="15.75" thickBot="1" x14ac:dyDescent="0.3">
      <c r="B18" s="37">
        <v>255.41666670000001</v>
      </c>
      <c r="C18" s="37">
        <v>15</v>
      </c>
      <c r="D18" s="38">
        <v>0.494979</v>
      </c>
      <c r="E18" s="39">
        <v>2.8240799999999999</v>
      </c>
      <c r="F18" s="40">
        <v>6.4636799999999994E-2</v>
      </c>
      <c r="G18" s="41">
        <v>1.5269699999999999</v>
      </c>
      <c r="H18" s="42">
        <v>2.2158099999999998</v>
      </c>
      <c r="I18" s="43">
        <v>49.903449999999999</v>
      </c>
      <c r="J18" s="44">
        <v>0.88085000000000002</v>
      </c>
    </row>
    <row r="19" spans="2:10" ht="15.75" thickBot="1" x14ac:dyDescent="0.3">
      <c r="B19" s="37">
        <v>279.06666669999998</v>
      </c>
      <c r="C19" s="18">
        <v>16</v>
      </c>
      <c r="D19" s="3">
        <v>0.75377300000000003</v>
      </c>
      <c r="E19" s="12">
        <v>3.86049</v>
      </c>
      <c r="F19" s="7">
        <v>6.2478400000000003E-2</v>
      </c>
      <c r="G19" s="13">
        <v>1.61615</v>
      </c>
      <c r="H19" s="14">
        <v>2.91595</v>
      </c>
      <c r="I19" s="15">
        <v>51.221919999999997</v>
      </c>
      <c r="J19" s="16">
        <v>1.10958</v>
      </c>
    </row>
    <row r="20" spans="2:10" ht="15.75" thickBot="1" x14ac:dyDescent="0.3">
      <c r="B20" s="37">
        <v>292.35000000000002</v>
      </c>
      <c r="C20" s="18">
        <v>17</v>
      </c>
      <c r="D20" s="3">
        <v>0.96013700000000002</v>
      </c>
      <c r="E20" s="12">
        <v>4.4194899999999997</v>
      </c>
      <c r="F20" s="7">
        <v>6.2541899999999997E-2</v>
      </c>
      <c r="G20" s="13">
        <v>1.6764699999999999</v>
      </c>
      <c r="H20" s="14">
        <v>3.3293300000000001</v>
      </c>
      <c r="I20" s="15">
        <v>52.334429999999998</v>
      </c>
      <c r="J20" s="16">
        <v>1.1434299999999999</v>
      </c>
    </row>
    <row r="21" spans="2:10" ht="15.75" thickBot="1" x14ac:dyDescent="0.3">
      <c r="B21" s="37">
        <v>303.76666669999997</v>
      </c>
      <c r="C21" s="37">
        <v>18</v>
      </c>
      <c r="D21" s="38">
        <v>0.61933899999999997</v>
      </c>
      <c r="E21" s="39">
        <v>4.6264200000000004</v>
      </c>
      <c r="F21" s="40">
        <v>6.1751599999999997E-2</v>
      </c>
      <c r="G21" s="41">
        <v>1.7368699999999999</v>
      </c>
      <c r="H21" s="42">
        <v>3.5418599999999998</v>
      </c>
      <c r="I21" s="43">
        <v>54.027549999999998</v>
      </c>
      <c r="J21" s="44">
        <v>1.14239</v>
      </c>
    </row>
    <row r="22" spans="2:10" ht="15.75" thickBot="1" x14ac:dyDescent="0.3">
      <c r="B22" s="37">
        <v>317.83333329999999</v>
      </c>
      <c r="C22" s="18">
        <v>19</v>
      </c>
      <c r="D22" s="3">
        <v>1.22319</v>
      </c>
      <c r="E22" s="12">
        <v>4.7150999999999996</v>
      </c>
      <c r="F22" s="7">
        <v>6.3264799999999996E-2</v>
      </c>
      <c r="G22" s="13">
        <v>1.7818799999999999</v>
      </c>
      <c r="H22" s="14">
        <v>3.6939600000000001</v>
      </c>
      <c r="I22" s="15">
        <v>55.09281</v>
      </c>
      <c r="J22" s="16">
        <v>1.11782</v>
      </c>
    </row>
    <row r="23" spans="2:10" ht="15.75" thickBot="1" x14ac:dyDescent="0.3">
      <c r="B23" s="37">
        <v>327.7</v>
      </c>
      <c r="C23" s="37">
        <v>20</v>
      </c>
      <c r="D23" s="38">
        <v>1.7280599999999999</v>
      </c>
      <c r="E23" s="39">
        <v>4.8232299999999997</v>
      </c>
      <c r="F23" s="40">
        <v>6.3452900000000007E-2</v>
      </c>
      <c r="G23" s="41">
        <v>1.84284</v>
      </c>
      <c r="H23" s="42">
        <v>3.8639399999999999</v>
      </c>
      <c r="I23" s="43">
        <v>56.827800000000003</v>
      </c>
      <c r="J23" s="44">
        <v>1.1617</v>
      </c>
    </row>
    <row r="24" spans="2:10" ht="15.75" thickBot="1" x14ac:dyDescent="0.3">
      <c r="B24" s="37">
        <v>336.31666669999998</v>
      </c>
      <c r="C24" s="18">
        <v>21</v>
      </c>
      <c r="D24" s="3">
        <v>2.10162</v>
      </c>
      <c r="E24" s="12">
        <v>5.0325499999999996</v>
      </c>
      <c r="F24" s="7">
        <v>0.13580100000000001</v>
      </c>
      <c r="G24" s="13">
        <v>1.83883</v>
      </c>
      <c r="H24" s="14">
        <v>3.9077500000000001</v>
      </c>
      <c r="I24" s="15">
        <v>56.93441</v>
      </c>
      <c r="J24" s="16">
        <v>1.15073</v>
      </c>
    </row>
    <row r="25" spans="2:10" ht="15.75" thickBot="1" x14ac:dyDescent="0.3">
      <c r="B25" s="37">
        <v>347.5</v>
      </c>
      <c r="C25" s="18">
        <v>22</v>
      </c>
      <c r="D25" s="3">
        <v>2.7313999999999998</v>
      </c>
      <c r="E25" s="12">
        <v>5.2235800000000001</v>
      </c>
      <c r="F25" s="7">
        <v>0.14378199999999999</v>
      </c>
      <c r="G25" s="13">
        <v>1.9080299999999999</v>
      </c>
      <c r="H25" s="14">
        <v>4.15672</v>
      </c>
      <c r="I25" s="15">
        <v>59.458019999999998</v>
      </c>
      <c r="J25" s="16">
        <v>1.1875899999999999</v>
      </c>
    </row>
    <row r="26" spans="2:10" ht="15.75" thickBot="1" x14ac:dyDescent="0.3">
      <c r="B26" s="37">
        <v>374.76666669999997</v>
      </c>
      <c r="C26" s="18">
        <v>23</v>
      </c>
      <c r="D26" s="3">
        <v>3.9206599999999998</v>
      </c>
      <c r="E26" s="12">
        <v>5.3131300000000001</v>
      </c>
      <c r="F26" s="7">
        <v>0.14993500000000001</v>
      </c>
      <c r="G26" s="13">
        <v>1.9571499999999999</v>
      </c>
      <c r="H26" s="14">
        <v>4.5034099999999997</v>
      </c>
      <c r="I26" s="15">
        <v>61.319499999999998</v>
      </c>
      <c r="J26" s="16">
        <v>1.14018</v>
      </c>
    </row>
    <row r="27" spans="2:10" ht="15.75" thickBot="1" x14ac:dyDescent="0.3">
      <c r="B27" s="37">
        <v>397.95</v>
      </c>
      <c r="C27" s="18">
        <v>24</v>
      </c>
      <c r="D27" s="3">
        <v>5.1740300000000001</v>
      </c>
      <c r="E27" s="12">
        <v>5.6146900000000004</v>
      </c>
      <c r="F27" s="7">
        <v>0.15981400000000001</v>
      </c>
      <c r="G27" s="13">
        <v>2.0621100000000001</v>
      </c>
      <c r="H27" s="14">
        <v>4.97295</v>
      </c>
      <c r="I27" s="15">
        <v>65.051339999999996</v>
      </c>
      <c r="J27" s="16">
        <v>1.18041</v>
      </c>
    </row>
    <row r="28" spans="2:10" ht="15.75" thickBot="1" x14ac:dyDescent="0.3">
      <c r="B28" s="37">
        <v>423.93333330000002</v>
      </c>
      <c r="C28" s="18">
        <v>25</v>
      </c>
      <c r="D28" s="3">
        <v>6.6465899999999998</v>
      </c>
      <c r="E28" s="12">
        <v>5.8704499999999999</v>
      </c>
      <c r="F28" s="7">
        <v>0.17272399999999999</v>
      </c>
      <c r="G28" s="13">
        <v>2.1314099999999998</v>
      </c>
      <c r="H28" s="14">
        <v>5.4373800000000001</v>
      </c>
      <c r="I28" s="15">
        <v>67.216239999999999</v>
      </c>
      <c r="J28" s="16">
        <v>1.16093</v>
      </c>
    </row>
    <row r="29" spans="2:10" ht="15.75" thickBot="1" x14ac:dyDescent="0.3">
      <c r="B29" s="37">
        <v>471.21666670000002</v>
      </c>
      <c r="C29" s="18">
        <v>26</v>
      </c>
      <c r="D29" s="3">
        <v>9.3527699999999996</v>
      </c>
      <c r="E29" s="12">
        <v>6.2835700000000001</v>
      </c>
      <c r="F29" s="7">
        <v>0</v>
      </c>
      <c r="G29" s="13">
        <v>2.1542400000000002</v>
      </c>
      <c r="H29" s="14">
        <v>5.8724600000000002</v>
      </c>
      <c r="I29" s="15">
        <v>65.885170000000002</v>
      </c>
      <c r="J29" s="16">
        <v>3.0687899999999999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CEA82-6809-48D4-A1D9-53D573D251E2}">
  <dimension ref="B1:J13"/>
  <sheetViews>
    <sheetView showGridLines="0" tabSelected="1" workbookViewId="0">
      <selection activeCell="N8" sqref="N8"/>
    </sheetView>
  </sheetViews>
  <sheetFormatPr defaultRowHeight="15" x14ac:dyDescent="0.25"/>
  <sheetData>
    <row r="1" spans="2:10" ht="18" x14ac:dyDescent="0.25">
      <c r="E1" s="28" t="s">
        <v>34</v>
      </c>
    </row>
    <row r="2" spans="2:10" ht="15.75" thickBot="1" x14ac:dyDescent="0.3"/>
    <row r="3" spans="2:10" ht="15.75" thickBot="1" x14ac:dyDescent="0.3">
      <c r="B3" s="29" t="s">
        <v>24</v>
      </c>
      <c r="C3" s="29" t="s">
        <v>25</v>
      </c>
      <c r="D3" s="30" t="s">
        <v>20</v>
      </c>
      <c r="E3" s="31" t="s">
        <v>17</v>
      </c>
      <c r="F3" s="32" t="s">
        <v>26</v>
      </c>
      <c r="G3" s="33" t="s">
        <v>27</v>
      </c>
      <c r="H3" s="34" t="s">
        <v>28</v>
      </c>
      <c r="I3" s="35" t="s">
        <v>18</v>
      </c>
      <c r="J3" s="36" t="s">
        <v>19</v>
      </c>
    </row>
    <row r="4" spans="2:10" ht="15.75" thickBot="1" x14ac:dyDescent="0.3">
      <c r="B4" s="37">
        <v>0</v>
      </c>
      <c r="C4" s="18">
        <v>1</v>
      </c>
      <c r="D4" s="3">
        <v>0</v>
      </c>
      <c r="E4" s="12">
        <v>0</v>
      </c>
      <c r="F4" s="7">
        <v>0</v>
      </c>
      <c r="G4" s="13">
        <v>0</v>
      </c>
      <c r="H4" s="14">
        <v>0</v>
      </c>
      <c r="I4" s="15">
        <v>0</v>
      </c>
      <c r="J4" s="16">
        <v>0</v>
      </c>
    </row>
    <row r="5" spans="2:10" ht="15.75" thickBot="1" x14ac:dyDescent="0.3">
      <c r="B5" s="37">
        <v>19.033333330000001</v>
      </c>
      <c r="C5" s="18">
        <v>2</v>
      </c>
      <c r="D5" s="3">
        <v>0</v>
      </c>
      <c r="E5" s="12">
        <v>0.64200000000000002</v>
      </c>
      <c r="F5" s="7">
        <v>5.3100000000000001E-2</v>
      </c>
      <c r="G5" s="13">
        <v>0.19400000000000001</v>
      </c>
      <c r="H5" s="14">
        <v>0</v>
      </c>
      <c r="I5" s="15">
        <v>4.5959899999999996</v>
      </c>
      <c r="J5" s="16">
        <v>0.61</v>
      </c>
    </row>
    <row r="6" spans="2:10" ht="15.75" thickBot="1" x14ac:dyDescent="0.3">
      <c r="B6" s="37">
        <v>23.93333333</v>
      </c>
      <c r="C6" s="18">
        <v>3</v>
      </c>
      <c r="D6" s="3">
        <v>3.56E-2</v>
      </c>
      <c r="E6" s="12">
        <v>0.86199999999999999</v>
      </c>
      <c r="F6" s="7">
        <v>5.8099999999999999E-2</v>
      </c>
      <c r="G6" s="13">
        <v>0.32</v>
      </c>
      <c r="H6" s="14">
        <v>0</v>
      </c>
      <c r="I6" s="15">
        <v>8.7321000000000009</v>
      </c>
      <c r="J6" s="16">
        <v>0.83199999999999996</v>
      </c>
    </row>
    <row r="7" spans="2:10" ht="15.75" thickBot="1" x14ac:dyDescent="0.3">
      <c r="B7" s="37">
        <v>43.2</v>
      </c>
      <c r="C7" s="18">
        <v>4</v>
      </c>
      <c r="D7" s="3">
        <v>7.3300000000000004E-2</v>
      </c>
      <c r="E7" s="12">
        <v>0.34699999999999998</v>
      </c>
      <c r="F7" s="7">
        <v>4.5900000000000003E-2</v>
      </c>
      <c r="G7" s="13">
        <v>0.35299999999999998</v>
      </c>
      <c r="H7" s="14">
        <v>0</v>
      </c>
      <c r="I7" s="15">
        <v>9.6811600000000002</v>
      </c>
      <c r="J7" s="16">
        <v>0.998</v>
      </c>
    </row>
    <row r="8" spans="2:10" ht="15.75" thickBot="1" x14ac:dyDescent="0.3">
      <c r="B8" s="37">
        <v>48.333333330000002</v>
      </c>
      <c r="C8" s="18">
        <v>5</v>
      </c>
      <c r="D8" s="3">
        <v>0.27500000000000002</v>
      </c>
      <c r="E8" s="12">
        <v>0.77200000000000002</v>
      </c>
      <c r="F8" s="7">
        <v>4.6699999999999998E-2</v>
      </c>
      <c r="G8" s="13">
        <v>0.46200000000000002</v>
      </c>
      <c r="H8" s="14">
        <v>0</v>
      </c>
      <c r="I8" s="15">
        <v>13.14734</v>
      </c>
      <c r="J8" s="16">
        <v>1.3366800000000001</v>
      </c>
    </row>
    <row r="9" spans="2:10" ht="15.75" thickBot="1" x14ac:dyDescent="0.3">
      <c r="B9" s="37">
        <v>68.25</v>
      </c>
      <c r="C9" s="18">
        <v>6</v>
      </c>
      <c r="D9" s="3">
        <v>0.33300000000000002</v>
      </c>
      <c r="E9" s="12">
        <v>0.78500000000000003</v>
      </c>
      <c r="F9" s="7">
        <v>4.5999999999999999E-2</v>
      </c>
      <c r="G9" s="13">
        <v>0.5</v>
      </c>
      <c r="H9" s="14">
        <v>0</v>
      </c>
      <c r="I9" s="15">
        <v>13.918290000000001</v>
      </c>
      <c r="J9" s="16">
        <v>1.4778</v>
      </c>
    </row>
    <row r="10" spans="2:10" ht="15.75" thickBot="1" x14ac:dyDescent="0.3">
      <c r="B10" s="37">
        <v>72.400000000000006</v>
      </c>
      <c r="C10" s="18">
        <v>7</v>
      </c>
      <c r="D10" s="3">
        <v>0</v>
      </c>
      <c r="E10" s="12">
        <v>1.1370899999999999</v>
      </c>
      <c r="F10" s="7">
        <v>0</v>
      </c>
      <c r="G10" s="13">
        <v>0.54</v>
      </c>
      <c r="H10" s="14">
        <v>7.8100000000000003E-2</v>
      </c>
      <c r="I10" s="15">
        <v>14.70607</v>
      </c>
      <c r="J10" s="16">
        <v>1.1008599999999999</v>
      </c>
    </row>
    <row r="11" spans="2:10" ht="15.75" thickBot="1" x14ac:dyDescent="0.3">
      <c r="B11" s="37">
        <v>101.7</v>
      </c>
      <c r="C11" s="18">
        <v>9</v>
      </c>
      <c r="D11" s="3">
        <v>0</v>
      </c>
      <c r="E11" s="12">
        <v>5.0912100000000002</v>
      </c>
      <c r="F11" s="7">
        <v>0.34399999999999997</v>
      </c>
      <c r="G11" s="13">
        <v>0.89100000000000001</v>
      </c>
      <c r="H11" s="14">
        <v>0</v>
      </c>
      <c r="I11" s="15">
        <v>9.1913800000000005</v>
      </c>
      <c r="J11" s="16">
        <v>1.0775399999999999</v>
      </c>
    </row>
    <row r="12" spans="2:10" ht="15.75" thickBot="1" x14ac:dyDescent="0.3">
      <c r="B12" s="37">
        <v>106.41666669999999</v>
      </c>
      <c r="C12" s="18">
        <v>10</v>
      </c>
      <c r="D12" s="3">
        <v>0</v>
      </c>
      <c r="E12" s="12">
        <v>7.7172900000000002</v>
      </c>
      <c r="F12" s="7">
        <v>0.27700000000000002</v>
      </c>
      <c r="G12" s="13">
        <v>1.73899</v>
      </c>
      <c r="H12" s="14">
        <v>6.0199999999999997E-2</v>
      </c>
      <c r="I12" s="15">
        <v>5.3006000000000002</v>
      </c>
      <c r="J12" s="16">
        <v>2.5574300000000001</v>
      </c>
    </row>
    <row r="13" spans="2:10" ht="15.75" thickBot="1" x14ac:dyDescent="0.3">
      <c r="B13" s="37">
        <v>112</v>
      </c>
      <c r="C13" s="18">
        <v>11</v>
      </c>
      <c r="D13" s="3">
        <v>0</v>
      </c>
      <c r="E13" s="12">
        <v>8.2026199999999996</v>
      </c>
      <c r="F13" s="7">
        <v>0.29499999999999998</v>
      </c>
      <c r="G13" s="13">
        <v>1.8648800000000001</v>
      </c>
      <c r="H13" s="14">
        <v>5.9700000000000003E-2</v>
      </c>
      <c r="I13" s="15">
        <v>4.6065199999999997</v>
      </c>
      <c r="J13" s="16">
        <v>3.6383999999999999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Particle Size Distribution</vt:lpstr>
      <vt:lpstr>Mass Balance - CaCO3</vt:lpstr>
      <vt:lpstr>Glucose_steps</vt:lpstr>
      <vt:lpstr>pH steps</vt:lpstr>
      <vt:lpstr>Hydration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Dominic Ronoh</dc:creator>
  <cp:lastModifiedBy>Mrs. HJ Jansen van Vuuren</cp:lastModifiedBy>
  <dcterms:created xsi:type="dcterms:W3CDTF">2021-11-28T14:19:32Z</dcterms:created>
  <dcterms:modified xsi:type="dcterms:W3CDTF">2022-07-15T04:27:24Z</dcterms:modified>
</cp:coreProperties>
</file>