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66A9EBC-FA77-46F4-A0F5-049B7119CD39}" xr6:coauthVersionLast="36" xr6:coauthVersionMax="36" xr10:uidLastSave="{00000000-0000-0000-0000-000000000000}"/>
  <bookViews>
    <workbookView xWindow="-105" yWindow="-105" windowWidth="23250" windowHeight="12570" tabRatio="973" xr2:uid="{00000000-000D-0000-FFFF-FFFF00000000}"/>
  </bookViews>
  <sheets>
    <sheet name="budget estimate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5" l="1"/>
  <c r="D32" i="5"/>
  <c r="D31" i="5"/>
  <c r="D18" i="5"/>
  <c r="D6" i="5"/>
  <c r="D33" i="5"/>
  <c r="D34" i="5"/>
  <c r="D27" i="5"/>
  <c r="C7" i="5"/>
  <c r="D7" i="5"/>
  <c r="C19" i="5"/>
  <c r="D19" i="5"/>
  <c r="C10" i="5"/>
  <c r="D10" i="5"/>
  <c r="C20" i="5"/>
  <c r="D20" i="5"/>
  <c r="C17" i="5"/>
  <c r="D17" i="5"/>
  <c r="C16" i="5"/>
  <c r="D16" i="5"/>
  <c r="C15" i="5"/>
  <c r="D15" i="5"/>
  <c r="D21" i="5"/>
  <c r="D24" i="5"/>
  <c r="C25" i="5"/>
  <c r="D25" i="5"/>
  <c r="D28" i="5"/>
  <c r="C26" i="5"/>
  <c r="D9" i="5"/>
  <c r="C8" i="5"/>
  <c r="D8" i="5"/>
  <c r="D5" i="5"/>
  <c r="D12" i="5"/>
  <c r="D36" i="5"/>
</calcChain>
</file>

<file path=xl/sharedStrings.xml><?xml version="1.0" encoding="utf-8"?>
<sst xmlns="http://schemas.openxmlformats.org/spreadsheetml/2006/main" count="41" uniqueCount="37">
  <si>
    <t>TOTAL</t>
  </si>
  <si>
    <t>1.1</t>
  </si>
  <si>
    <t>4.1</t>
  </si>
  <si>
    <t>4.2</t>
  </si>
  <si>
    <t>Participants costs (per participant)</t>
  </si>
  <si>
    <t>total</t>
  </si>
  <si>
    <t>euro</t>
  </si>
  <si>
    <t>Secretarial support (copies, paper)</t>
  </si>
  <si>
    <t>Budget line</t>
  </si>
  <si>
    <t>Transport costs from city of arrival/departure to training accommodation</t>
  </si>
  <si>
    <t>Transport costs from city of arrival/departure to training accommodation (one way; two transports)</t>
  </si>
  <si>
    <t>SUBTOTAL: Local organization costs</t>
  </si>
  <si>
    <t>Local organization costs</t>
  </si>
  <si>
    <t>SUBTOTAL: 12 participants</t>
  </si>
  <si>
    <t>SUBTOTAL: didactic material</t>
  </si>
  <si>
    <t>Expert participation costs</t>
  </si>
  <si>
    <t>Hotel costs in city of arrival/departure (60 € / night) (2 nights)</t>
  </si>
  <si>
    <t>(assuming half the number of participants will require a hotel)</t>
  </si>
  <si>
    <t>(assuming half the number of experts will require a hotel)</t>
  </si>
  <si>
    <t>Training accommodation (35 € / night) (12 nights)</t>
  </si>
  <si>
    <t>Daily stipends: 30 € / day; 13 days</t>
  </si>
  <si>
    <t>Entomological equipment and consumables for demonstrations</t>
  </si>
  <si>
    <t>Food: (breakfast) + lunch + (diner) + coffee breaks (ten days)</t>
  </si>
  <si>
    <t>Flight tickets</t>
  </si>
  <si>
    <t>Travel in country of origin/VISA</t>
  </si>
  <si>
    <t>End reception (mocktail function)</t>
  </si>
  <si>
    <t>Insurrance and permits</t>
  </si>
  <si>
    <t>Local organization transport costs</t>
  </si>
  <si>
    <t>Hotel costs in city of arrival/departure (60€ /night) (2 nights)</t>
  </si>
  <si>
    <t>Consultancy fee for expert lecturer not afficilated to the institiute of the main organizer: 500 €</t>
  </si>
  <si>
    <t>Training course materials</t>
  </si>
  <si>
    <t>Entomological books: Volumes 1, 2 and 3 of the Manual of Afrotropical Diptera (based on prices of 2021)</t>
  </si>
  <si>
    <t>Entomological materials: 12 participants + 4 experts + 1 local organizer (based on prices of 2021)</t>
  </si>
  <si>
    <t>SUBTOTAL: expert lecturer costs</t>
  </si>
  <si>
    <t>no.participants</t>
  </si>
  <si>
    <t>no. experts</t>
  </si>
  <si>
    <t>Supplementary Materials S12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</si>
</sst>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0" xfId="0" applyFill="1"/>
    <xf numFmtId="0" fontId="1" fillId="0" borderId="0" xfId="0" applyFont="1" applyFill="1"/>
    <xf numFmtId="0" fontId="0" fillId="2" borderId="0" xfId="0" applyFill="1"/>
    <xf numFmtId="0" fontId="0" fillId="0" borderId="0" xfId="0" quotePrefix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3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" fillId="4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2"/>
  <sheetViews>
    <sheetView tabSelected="1" workbookViewId="0"/>
  </sheetViews>
  <sheetFormatPr defaultRowHeight="12.75" x14ac:dyDescent="0.2"/>
  <cols>
    <col min="1" max="1" width="5.42578125" customWidth="1"/>
    <col min="2" max="2" width="80.5703125" customWidth="1"/>
    <col min="3" max="3" width="7.7109375" customWidth="1"/>
    <col min="4" max="4" width="8.7109375" customWidth="1"/>
    <col min="5" max="5" width="19.42578125" customWidth="1"/>
    <col min="6" max="6" width="15.85546875" customWidth="1"/>
  </cols>
  <sheetData>
    <row r="1" spans="1:12" x14ac:dyDescent="0.2">
      <c r="A1" t="s">
        <v>36</v>
      </c>
    </row>
    <row r="2" spans="1:12" x14ac:dyDescent="0.2">
      <c r="A2" s="11"/>
      <c r="B2" s="13" t="s">
        <v>8</v>
      </c>
      <c r="C2" s="14" t="s">
        <v>6</v>
      </c>
      <c r="D2" s="14" t="s">
        <v>5</v>
      </c>
      <c r="E2" s="15" t="s">
        <v>34</v>
      </c>
      <c r="F2" s="12" t="s">
        <v>35</v>
      </c>
    </row>
    <row r="3" spans="1:12" x14ac:dyDescent="0.2">
      <c r="E3" s="12">
        <v>10</v>
      </c>
      <c r="F3" s="12">
        <v>3</v>
      </c>
    </row>
    <row r="4" spans="1:12" x14ac:dyDescent="0.2">
      <c r="A4" s="6">
        <v>1</v>
      </c>
      <c r="B4" s="1" t="s">
        <v>4</v>
      </c>
    </row>
    <row r="5" spans="1:12" x14ac:dyDescent="0.2">
      <c r="A5" s="6" t="s">
        <v>1</v>
      </c>
      <c r="B5" t="s">
        <v>23</v>
      </c>
      <c r="C5">
        <v>1000</v>
      </c>
      <c r="D5">
        <f>C5*E3</f>
        <v>10000</v>
      </c>
    </row>
    <row r="6" spans="1:12" x14ac:dyDescent="0.2">
      <c r="A6" s="6">
        <v>1.2</v>
      </c>
      <c r="B6" t="s">
        <v>24</v>
      </c>
      <c r="C6">
        <v>150</v>
      </c>
      <c r="D6">
        <f>C6*E3</f>
        <v>1500</v>
      </c>
    </row>
    <row r="7" spans="1:12" x14ac:dyDescent="0.2">
      <c r="A7" s="6">
        <v>1.3</v>
      </c>
      <c r="B7" t="s">
        <v>16</v>
      </c>
      <c r="C7">
        <f>60</f>
        <v>60</v>
      </c>
      <c r="D7">
        <f>C7*2*E3/2</f>
        <v>600</v>
      </c>
      <c r="E7" t="s">
        <v>17</v>
      </c>
    </row>
    <row r="8" spans="1:12" x14ac:dyDescent="0.2">
      <c r="A8" s="6">
        <v>1.4</v>
      </c>
      <c r="B8" t="s">
        <v>10</v>
      </c>
      <c r="C8">
        <f>40</f>
        <v>40</v>
      </c>
      <c r="D8">
        <f>C8*2*E3</f>
        <v>800</v>
      </c>
    </row>
    <row r="9" spans="1:12" x14ac:dyDescent="0.2">
      <c r="A9" s="6">
        <v>1.5</v>
      </c>
      <c r="B9" s="3" t="s">
        <v>19</v>
      </c>
      <c r="C9" s="2">
        <v>35</v>
      </c>
      <c r="D9">
        <f>C9*12*E3</f>
        <v>4200</v>
      </c>
    </row>
    <row r="10" spans="1:12" x14ac:dyDescent="0.2">
      <c r="A10" s="6">
        <v>1.6</v>
      </c>
      <c r="B10" s="1" t="s">
        <v>20</v>
      </c>
      <c r="C10" s="2">
        <f>30</f>
        <v>30</v>
      </c>
      <c r="D10">
        <f>C10*13*E3</f>
        <v>3900</v>
      </c>
      <c r="E10" s="1"/>
    </row>
    <row r="11" spans="1:12" x14ac:dyDescent="0.2">
      <c r="A11" s="6">
        <v>1.7</v>
      </c>
      <c r="B11" s="2" t="s">
        <v>22</v>
      </c>
      <c r="C11" s="2">
        <v>40</v>
      </c>
      <c r="D11">
        <f>C11*10*(E3+F3+1)</f>
        <v>5600</v>
      </c>
      <c r="E11" s="1"/>
      <c r="L11" s="5"/>
    </row>
    <row r="12" spans="1:12" x14ac:dyDescent="0.2">
      <c r="A12" s="9"/>
      <c r="B12" s="9" t="s">
        <v>13</v>
      </c>
      <c r="C12" s="9"/>
      <c r="D12" s="9">
        <f>D5+D6+D7+D8+D9+D10+D11</f>
        <v>26600</v>
      </c>
    </row>
    <row r="14" spans="1:12" x14ac:dyDescent="0.2">
      <c r="A14" s="6">
        <v>2</v>
      </c>
      <c r="B14" t="s">
        <v>15</v>
      </c>
    </row>
    <row r="15" spans="1:12" x14ac:dyDescent="0.2">
      <c r="A15" s="7">
        <v>2.1</v>
      </c>
      <c r="B15" s="1" t="s">
        <v>23</v>
      </c>
      <c r="C15">
        <f>1300</f>
        <v>1300</v>
      </c>
      <c r="D15">
        <f>C15*F3</f>
        <v>3900</v>
      </c>
    </row>
    <row r="16" spans="1:12" x14ac:dyDescent="0.2">
      <c r="A16" s="7">
        <v>2.2000000000000002</v>
      </c>
      <c r="B16" s="1" t="s">
        <v>28</v>
      </c>
      <c r="C16" s="2">
        <f>60</f>
        <v>60</v>
      </c>
      <c r="D16">
        <f>C16*2*F3/2</f>
        <v>180</v>
      </c>
      <c r="E16" t="s">
        <v>18</v>
      </c>
    </row>
    <row r="17" spans="1:5" x14ac:dyDescent="0.2">
      <c r="A17" s="7">
        <v>2.2999999999999998</v>
      </c>
      <c r="B17" s="1" t="s">
        <v>9</v>
      </c>
      <c r="C17">
        <f>40</f>
        <v>40</v>
      </c>
      <c r="D17">
        <f>C17*2*F3</f>
        <v>240</v>
      </c>
    </row>
    <row r="18" spans="1:5" x14ac:dyDescent="0.2">
      <c r="A18" s="7">
        <v>2.4</v>
      </c>
      <c r="B18" s="3" t="s">
        <v>19</v>
      </c>
      <c r="C18">
        <v>35</v>
      </c>
      <c r="D18">
        <f>C18*12*F3</f>
        <v>1260</v>
      </c>
    </row>
    <row r="19" spans="1:5" x14ac:dyDescent="0.2">
      <c r="A19" s="7">
        <v>2.5</v>
      </c>
      <c r="B19" s="1" t="s">
        <v>20</v>
      </c>
      <c r="C19">
        <f>30</f>
        <v>30</v>
      </c>
      <c r="D19">
        <f>C19*13*F3</f>
        <v>1170</v>
      </c>
    </row>
    <row r="20" spans="1:5" x14ac:dyDescent="0.2">
      <c r="A20" s="7">
        <v>2.6</v>
      </c>
      <c r="B20" s="1" t="s">
        <v>29</v>
      </c>
      <c r="C20">
        <f>500</f>
        <v>500</v>
      </c>
      <c r="D20">
        <f>C20*(F3-1)</f>
        <v>1000</v>
      </c>
    </row>
    <row r="21" spans="1:5" x14ac:dyDescent="0.2">
      <c r="A21" s="10"/>
      <c r="B21" s="10" t="s">
        <v>33</v>
      </c>
      <c r="C21" s="9"/>
      <c r="D21" s="9">
        <f>D15+D16+D17+D18+D19+D20</f>
        <v>7750</v>
      </c>
    </row>
    <row r="22" spans="1:5" x14ac:dyDescent="0.2">
      <c r="A22" s="3"/>
      <c r="B22" s="3"/>
      <c r="C22" s="2"/>
      <c r="D22" s="2"/>
    </row>
    <row r="23" spans="1:5" x14ac:dyDescent="0.2">
      <c r="A23" s="6">
        <v>3</v>
      </c>
      <c r="B23" s="1" t="s">
        <v>12</v>
      </c>
      <c r="D23" s="2"/>
    </row>
    <row r="24" spans="1:5" x14ac:dyDescent="0.2">
      <c r="A24" s="6">
        <v>3.1</v>
      </c>
      <c r="B24" t="s">
        <v>7</v>
      </c>
      <c r="C24">
        <v>1000</v>
      </c>
      <c r="D24">
        <f>C24</f>
        <v>1000</v>
      </c>
    </row>
    <row r="25" spans="1:5" x14ac:dyDescent="0.2">
      <c r="A25" s="6">
        <v>3.2</v>
      </c>
      <c r="B25" s="1" t="s">
        <v>26</v>
      </c>
      <c r="C25" s="2">
        <f>500</f>
        <v>500</v>
      </c>
      <c r="D25" s="2">
        <f>C25</f>
        <v>500</v>
      </c>
      <c r="E25" s="2"/>
    </row>
    <row r="26" spans="1:5" x14ac:dyDescent="0.2">
      <c r="A26" s="6">
        <v>3.3</v>
      </c>
      <c r="B26" s="1" t="s">
        <v>27</v>
      </c>
      <c r="C26" s="2">
        <f>300</f>
        <v>300</v>
      </c>
      <c r="D26">
        <v>300</v>
      </c>
    </row>
    <row r="27" spans="1:5" x14ac:dyDescent="0.2">
      <c r="A27" s="6">
        <v>3.4</v>
      </c>
      <c r="B27" s="1" t="s">
        <v>25</v>
      </c>
      <c r="C27" s="2">
        <v>500</v>
      </c>
      <c r="D27">
        <f>C27</f>
        <v>500</v>
      </c>
    </row>
    <row r="28" spans="1:5" x14ac:dyDescent="0.2">
      <c r="A28" s="9"/>
      <c r="B28" s="10" t="s">
        <v>11</v>
      </c>
      <c r="C28" s="9"/>
      <c r="D28" s="9">
        <f>D24+D25+D26+D27</f>
        <v>2300</v>
      </c>
    </row>
    <row r="29" spans="1:5" x14ac:dyDescent="0.2">
      <c r="E29" s="16"/>
    </row>
    <row r="30" spans="1:5" x14ac:dyDescent="0.2">
      <c r="A30" s="7">
        <v>4</v>
      </c>
      <c r="B30" s="1" t="s">
        <v>30</v>
      </c>
    </row>
    <row r="31" spans="1:5" x14ac:dyDescent="0.2">
      <c r="A31" s="1" t="s">
        <v>2</v>
      </c>
      <c r="B31" s="1" t="s">
        <v>31</v>
      </c>
      <c r="C31">
        <v>150</v>
      </c>
      <c r="D31">
        <f>C31*(E3+F3+1)</f>
        <v>2100</v>
      </c>
    </row>
    <row r="32" spans="1:5" x14ac:dyDescent="0.2">
      <c r="A32" s="1" t="s">
        <v>3</v>
      </c>
      <c r="B32" s="1" t="s">
        <v>32</v>
      </c>
      <c r="C32">
        <v>200</v>
      </c>
      <c r="D32">
        <f>C32*(E3+F3+1)</f>
        <v>2800</v>
      </c>
    </row>
    <row r="33" spans="1:5" x14ac:dyDescent="0.2">
      <c r="A33" s="7">
        <v>4.3</v>
      </c>
      <c r="B33" s="1" t="s">
        <v>21</v>
      </c>
      <c r="C33">
        <v>300</v>
      </c>
      <c r="D33">
        <f>C33</f>
        <v>300</v>
      </c>
    </row>
    <row r="34" spans="1:5" x14ac:dyDescent="0.2">
      <c r="A34" s="9"/>
      <c r="B34" s="10" t="s">
        <v>14</v>
      </c>
      <c r="C34" s="9"/>
      <c r="D34" s="9">
        <f>D31+D32+D33</f>
        <v>5200</v>
      </c>
    </row>
    <row r="36" spans="1:5" x14ac:dyDescent="0.2">
      <c r="A36" s="4"/>
      <c r="B36" s="4" t="s">
        <v>0</v>
      </c>
      <c r="C36" s="4"/>
      <c r="D36" s="8">
        <f>D12+D28+D21+D34</f>
        <v>41850</v>
      </c>
      <c r="E36" s="4" t="s">
        <v>6</v>
      </c>
    </row>
    <row r="37" spans="1:5" s="2" customFormat="1" x14ac:dyDescent="0.2"/>
    <row r="38" spans="1:5" s="2" customFormat="1" x14ac:dyDescent="0.2"/>
    <row r="39" spans="1:5" s="2" customFormat="1" x14ac:dyDescent="0.2"/>
    <row r="40" spans="1:5" s="2" customFormat="1" x14ac:dyDescent="0.2"/>
    <row r="41" spans="1:5" s="2" customFormat="1" x14ac:dyDescent="0.2"/>
    <row r="42" spans="1:5" s="2" customFormat="1" x14ac:dyDescent="0.2"/>
    <row r="43" spans="1:5" s="2" customFormat="1" x14ac:dyDescent="0.2"/>
    <row r="44" spans="1:5" s="2" customFormat="1" x14ac:dyDescent="0.2"/>
    <row r="45" spans="1:5" s="2" customFormat="1" x14ac:dyDescent="0.2"/>
    <row r="46" spans="1:5" s="2" customFormat="1" x14ac:dyDescent="0.2"/>
    <row r="47" spans="1:5" s="2" customFormat="1" x14ac:dyDescent="0.2"/>
    <row r="48" spans="1:5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</sheetData>
  <phoneticPr fontId="2" type="noConversion"/>
  <pageMargins left="0.7" right="0.7" top="0.75" bottom="0.75" header="0.3" footer="0.3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estimate</vt:lpstr>
    </vt:vector>
  </TitlesOfParts>
  <Company>KMMA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maecker</dc:creator>
  <cp:lastModifiedBy>Mrs. HJ Jansen van Vuuren</cp:lastModifiedBy>
  <cp:lastPrinted>2022-12-13T16:01:11Z</cp:lastPrinted>
  <dcterms:created xsi:type="dcterms:W3CDTF">2004-01-16T08:37:56Z</dcterms:created>
  <dcterms:modified xsi:type="dcterms:W3CDTF">2025-09-08T10:12:15Z</dcterms:modified>
</cp:coreProperties>
</file>