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2"/>
  <workbookPr/>
  <mc:AlternateContent xmlns:mc="http://schemas.openxmlformats.org/markup-compatibility/2006">
    <mc:Choice Requires="x15">
      <x15ac:absPath xmlns:x15ac="http://schemas.microsoft.com/office/spreadsheetml/2010/11/ac" url="C:\Users\u01232223\Desktop\"/>
    </mc:Choice>
  </mc:AlternateContent>
  <xr:revisionPtr revIDLastSave="0" documentId="8_{D1AEA871-1CB5-4753-AE80-81FBA67BDA5C}" xr6:coauthVersionLast="36" xr6:coauthVersionMax="36" xr10:uidLastSave="{00000000-0000-0000-0000-000000000000}"/>
  <bookViews>
    <workbookView xWindow="-105" yWindow="-105" windowWidth="23265" windowHeight="12585" firstSheet="1" activeTab="1" xr2:uid="{00000000-000D-0000-FFFF-FFFF00000000}"/>
  </bookViews>
  <sheets>
    <sheet name="Description" sheetId="5" r:id="rId1"/>
    <sheet name="NTM Animal" sheetId="1" r:id="rId2"/>
    <sheet name="NTM construction" sheetId="6" r:id="rId3"/>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90" i="1" l="1"/>
  <c r="E91" i="1" s="1"/>
  <c r="F91" i="1" s="1"/>
  <c r="E89" i="1"/>
  <c r="E88" i="1"/>
  <c r="E87" i="1"/>
  <c r="C91" i="1"/>
  <c r="C90" i="1"/>
  <c r="C89" i="1"/>
  <c r="C88" i="1"/>
  <c r="C87" i="1"/>
  <c r="C92" i="1" s="1"/>
  <c r="G14" i="6"/>
  <c r="F87" i="1" l="1"/>
  <c r="F88" i="1"/>
  <c r="F89" i="1"/>
  <c r="F90" i="1"/>
  <c r="H7"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Karl-Johan Petersson</author>
    <author>Tomas Klingström</author>
  </authors>
  <commentList>
    <comment ref="A22" authorId="0" shapeId="0" xr:uid="{00000000-0006-0000-0100-000001000000}">
      <text>
        <r>
          <rPr>
            <b/>
            <sz val="9"/>
            <color indexed="81"/>
            <rFont val="Tahoma"/>
            <family val="2"/>
          </rPr>
          <t>Karl-Johan Petersson:</t>
        </r>
        <r>
          <rPr>
            <sz val="9"/>
            <color indexed="81"/>
            <rFont val="Tahoma"/>
            <family val="2"/>
          </rPr>
          <t xml:space="preserve">
Fertility values below are calculated from reports of when (date) the cow was AI:ed and when (date) pregtested or a calf is born in next lactation</t>
        </r>
      </text>
    </comment>
    <comment ref="A38" authorId="0" shapeId="0" xr:uid="{00000000-0006-0000-0100-000002000000}">
      <text>
        <r>
          <rPr>
            <b/>
            <sz val="9"/>
            <color indexed="81"/>
            <rFont val="Tahoma"/>
            <family val="2"/>
          </rPr>
          <t>Karl-Johan Petersson:</t>
        </r>
        <r>
          <rPr>
            <sz val="9"/>
            <color indexed="81"/>
            <rFont val="Tahoma"/>
            <family val="2"/>
          </rPr>
          <t xml:space="preserve">
Reported when a calf is born, all values here are calculated from that data</t>
        </r>
      </text>
    </comment>
    <comment ref="A50" authorId="0" shapeId="0" xr:uid="{00000000-0006-0000-0100-000003000000}">
      <text>
        <r>
          <rPr>
            <b/>
            <sz val="9"/>
            <color indexed="81"/>
            <rFont val="Tahoma"/>
            <family val="2"/>
          </rPr>
          <t>Karl-Johan Petersson:</t>
        </r>
        <r>
          <rPr>
            <sz val="9"/>
            <color indexed="81"/>
            <rFont val="Tahoma"/>
            <family val="2"/>
          </rPr>
          <t xml:space="preserve">
Calculated from culling data</t>
        </r>
      </text>
    </comment>
    <comment ref="A54" authorId="1" shapeId="0" xr:uid="{00000000-0006-0000-0100-000004000000}">
      <text>
        <r>
          <rPr>
            <b/>
            <sz val="9"/>
            <color indexed="81"/>
            <rFont val="Tahoma"/>
            <family val="2"/>
          </rPr>
          <t>Tomas Klingström:</t>
        </r>
        <r>
          <rPr>
            <sz val="9"/>
            <color indexed="81"/>
            <rFont val="Tahoma"/>
            <family val="2"/>
          </rPr>
          <t xml:space="preserve">
The assumptions for the phenotypic levels of disease traits were based on registrations used for the routine breeding value estimation and shown for conventional and organic production systems separately. The exact specification of each data set, from which frequencies are calculated, is given in the tables for each of the six categories of diseases/disorders: udder health (Table 3.22 and 3.23), early reproductive diseases (Table 3.24 and 3.25), late reproductive diseases (Table 3.26 and 3.27), metabolic diseases (Table 3.28, 3.29, 3.30, and 3.31), feet and legs diseases not included in claw health (Table 3.32 and 3.33) and claw health (Table 3.35, 3.36, 3.37, 3.38, 3.39, and 3.40). Disease frequencies are shown as first treatment within period (used in routine evaluation) and all treatments within category. The latter was edited such that re-treatments were removed; if there was less than 8 days between two records then the second treatment was considered a retreatment. No distinction was made between types of records within category, e.g. the udder health category in DNK consists of 12 possible disease/disorder codes. Before removing re-treatments, all codes were “translated” to the same udder health code.  </t>
        </r>
      </text>
    </comment>
    <comment ref="A55" authorId="0" shapeId="0" xr:uid="{00000000-0006-0000-0100-000005000000}">
      <text>
        <r>
          <rPr>
            <b/>
            <sz val="9"/>
            <color indexed="81"/>
            <rFont val="Tahoma"/>
            <family val="2"/>
          </rPr>
          <t>Karl-Johan Petersson:</t>
        </r>
        <r>
          <rPr>
            <sz val="9"/>
            <color indexed="81"/>
            <rFont val="Tahoma"/>
            <family val="2"/>
          </rPr>
          <t xml:space="preserve">
All diseases are available in Växas database, the traits in the table are calculated from that data. Data in database originate from vet-data, </t>
        </r>
      </text>
    </comment>
    <comment ref="B70" authorId="1" shapeId="0" xr:uid="{00000000-0006-0000-0100-000006000000}">
      <text>
        <r>
          <rPr>
            <b/>
            <sz val="9"/>
            <color indexed="81"/>
            <rFont val="Tahoma"/>
            <family val="2"/>
          </rPr>
          <t>Tomas Klingström:</t>
        </r>
        <r>
          <rPr>
            <sz val="9"/>
            <color indexed="81"/>
            <rFont val="Tahoma"/>
            <family val="2"/>
          </rPr>
          <t xml:space="preserve">
Note change to the health agreement schemes can affect this a lot</t>
        </r>
      </text>
    </comment>
    <comment ref="A73" authorId="0" shapeId="0" xr:uid="{00000000-0006-0000-0100-000007000000}">
      <text>
        <r>
          <rPr>
            <b/>
            <sz val="9"/>
            <color indexed="81"/>
            <rFont val="Tahoma"/>
            <family val="2"/>
          </rPr>
          <t>Karl-Johan Petersson:</t>
        </r>
        <r>
          <rPr>
            <sz val="9"/>
            <color indexed="81"/>
            <rFont val="Tahoma"/>
            <family val="2"/>
          </rPr>
          <t xml:space="preserve">
Claw data from claw-trimmer, collected by Växa</t>
        </r>
      </text>
    </comment>
    <comment ref="B80" authorId="0" shapeId="0" xr:uid="{00000000-0006-0000-0100-000008000000}">
      <text>
        <r>
          <rPr>
            <b/>
            <sz val="9"/>
            <color indexed="81"/>
            <rFont val="Tahoma"/>
            <family val="2"/>
          </rPr>
          <t>Karl-Johan Petersson:</t>
        </r>
        <r>
          <rPr>
            <sz val="9"/>
            <color indexed="81"/>
            <rFont val="Tahoma"/>
            <family val="2"/>
          </rPr>
          <t xml:space="preserve">
detta ett index, finns många fler data för att bygga index, görs av extern bedömare, detta är en extra tjänst från Växa - säkert att alla gårdar gör detta</t>
        </r>
      </text>
    </comment>
    <comment ref="B81" authorId="0" shapeId="0" xr:uid="{00000000-0006-0000-0100-000009000000}">
      <text>
        <r>
          <rPr>
            <b/>
            <sz val="9"/>
            <color indexed="81"/>
            <rFont val="Tahoma"/>
            <family val="2"/>
          </rPr>
          <t>Karl-Johan Petersson:</t>
        </r>
        <r>
          <rPr>
            <sz val="9"/>
            <color indexed="81"/>
            <rFont val="Tahoma"/>
            <family val="2"/>
          </rPr>
          <t xml:space="preserve">
detta ett index, finns många fler data för att bygga index, görs av extern bedömare, detta är en extra tjänst från Växa - säkert att alla gårdar gör detta</t>
        </r>
      </text>
    </comment>
    <comment ref="B82" authorId="0" shapeId="0" xr:uid="{00000000-0006-0000-0100-00000A000000}">
      <text>
        <r>
          <rPr>
            <b/>
            <sz val="9"/>
            <color indexed="81"/>
            <rFont val="Tahoma"/>
            <family val="2"/>
          </rPr>
          <t>Karl-Johan Petersson:</t>
        </r>
        <r>
          <rPr>
            <sz val="9"/>
            <color indexed="81"/>
            <rFont val="Tahoma"/>
            <family val="2"/>
          </rPr>
          <t xml:space="preserve">
detta ett index, finns många fler data för att bygga index, görs av extern bedömare, detta är en extra tjänst från Växa - säkert att alla gårdar gör detta</t>
        </r>
      </text>
    </comment>
    <comment ref="B83" authorId="0" shapeId="0" xr:uid="{00000000-0006-0000-0100-00000B000000}">
      <text>
        <r>
          <rPr>
            <b/>
            <sz val="9"/>
            <color indexed="81"/>
            <rFont val="Tahoma"/>
            <family val="2"/>
          </rPr>
          <t>Karl-Johan Petersson:</t>
        </r>
        <r>
          <rPr>
            <sz val="9"/>
            <color indexed="81"/>
            <rFont val="Tahoma"/>
            <family val="2"/>
          </rPr>
          <t xml:space="preserve">
Bedömning om inte data finns, alla m robot har aktuell data</t>
        </r>
      </text>
    </comment>
    <comment ref="B84" authorId="0" shapeId="0" xr:uid="{00000000-0006-0000-0100-00000C000000}">
      <text>
        <r>
          <rPr>
            <b/>
            <sz val="9"/>
            <color indexed="81"/>
            <rFont val="Tahoma"/>
            <family val="2"/>
          </rPr>
          <t>Karl-Johan Petersson:</t>
        </r>
        <r>
          <rPr>
            <sz val="9"/>
            <color indexed="81"/>
            <rFont val="Tahoma"/>
            <family val="2"/>
          </rPr>
          <t xml:space="preserve">
bedömning av lantbrukaren - görs vid exteriörbedömning</t>
        </r>
      </text>
    </comment>
  </commentList>
</comments>
</file>

<file path=xl/sharedStrings.xml><?xml version="1.0" encoding="utf-8"?>
<sst xmlns="http://schemas.openxmlformats.org/spreadsheetml/2006/main" count="597" uniqueCount="180">
  <si>
    <t>Milk production traits</t>
  </si>
  <si>
    <t>Nordic Merit trait</t>
  </si>
  <si>
    <t>305-day yield (kg)</t>
  </si>
  <si>
    <t>1st lactation days in milk</t>
  </si>
  <si>
    <t>2nd lacatation days in milk</t>
  </si>
  <si>
    <t>3rd lactation days in milk</t>
  </si>
  <si>
    <t>1st lacation days dry</t>
  </si>
  <si>
    <t>2nd lactation days dry</t>
  </si>
  <si>
    <t>3rd lactation days dry</t>
  </si>
  <si>
    <t>Growth traits</t>
  </si>
  <si>
    <t>Age at slaughter (days)</t>
  </si>
  <si>
    <t>Carcass weight (kg)</t>
  </si>
  <si>
    <t>Daily carcass gain (kg/day)</t>
  </si>
  <si>
    <t>Form (EUROP)</t>
  </si>
  <si>
    <t>Fatness (EUROP)</t>
  </si>
  <si>
    <t>Energy requirement (estimated in NTM based on weight and production)</t>
  </si>
  <si>
    <t>Energy for maintenance and growth of weaned bulls.</t>
  </si>
  <si>
    <t>Death of calves</t>
  </si>
  <si>
    <t>Feed</t>
  </si>
  <si>
    <t>Proportion of roughage in ration (%)</t>
  </si>
  <si>
    <t>Grass silage (%)</t>
  </si>
  <si>
    <t>Pasture, fresh grass (%)</t>
  </si>
  <si>
    <t>Maize silage (%)</t>
  </si>
  <si>
    <t>Fertility</t>
  </si>
  <si>
    <t>Age at 1st Artificial insemination (days)</t>
  </si>
  <si>
    <t>Conception rate (%)</t>
  </si>
  <si>
    <t>Insemnination rate (%)</t>
  </si>
  <si>
    <t>1st-last AI (IFL), (days)</t>
  </si>
  <si>
    <t>Number of AI (nr)</t>
  </si>
  <si>
    <t>Age at 1st calving (months)</t>
  </si>
  <si>
    <t>Proportion of sexed semen (herd, %)</t>
  </si>
  <si>
    <t>Calving statistics</t>
  </si>
  <si>
    <t>2nd calvings (herd nr)</t>
  </si>
  <si>
    <t>Number of calving per year (herd nr)</t>
  </si>
  <si>
    <t>1st calvings (herd nr)</t>
  </si>
  <si>
    <t>3+rd calvings (herd nr)</t>
  </si>
  <si>
    <t>Replacement heifers out of of all calves born (herd %)</t>
  </si>
  <si>
    <t>Replacement heifers from SS (herd %)</t>
  </si>
  <si>
    <t>Replacement heifers born from heifers inseminated with sexed semen (herd, %)</t>
  </si>
  <si>
    <t>Replacement heifers from 2+ cows (herd %)</t>
  </si>
  <si>
    <t>Replacement heifers from 2+ cows inseminated with SS (herd %)</t>
  </si>
  <si>
    <t>Gestation length (days)</t>
  </si>
  <si>
    <t>Longevity</t>
  </si>
  <si>
    <t>Pct survival</t>
  </si>
  <si>
    <t>1st lactation survival (%)</t>
  </si>
  <si>
    <t>2nd lactation survival (%)</t>
  </si>
  <si>
    <t>3+ lacatation survival (%)</t>
  </si>
  <si>
    <t>1st lacation mortality</t>
  </si>
  <si>
    <t>2nd+ lactation mortality</t>
  </si>
  <si>
    <t>Calving and birth traits</t>
  </si>
  <si>
    <t>Stillborn heifer calces 1st (%)</t>
  </si>
  <si>
    <t>Stillborn bull calves 1st (%)</t>
  </si>
  <si>
    <t>Stillborn bull calves 2+ (%)</t>
  </si>
  <si>
    <t>Easy 1st (%)</t>
  </si>
  <si>
    <t>Easy with help 1st (%)</t>
  </si>
  <si>
    <t>Difficult without vet ass 1st (%)</t>
  </si>
  <si>
    <t>Difficult with vet ass 1st (%)</t>
  </si>
  <si>
    <t>Easy later (%)</t>
  </si>
  <si>
    <t>Easy with help later (%)</t>
  </si>
  <si>
    <t>Defficult without vet ass later (%)</t>
  </si>
  <si>
    <t>Difficult with vet ass later (%)</t>
  </si>
  <si>
    <t>Young stock survival</t>
  </si>
  <si>
    <t>Heifer survival 1-30 days (%)</t>
  </si>
  <si>
    <t>Heifer survival 31-458 days (%)</t>
  </si>
  <si>
    <t>Bull survival 1-30 days (%)</t>
  </si>
  <si>
    <t>Bull survival 131-184 days (%)</t>
  </si>
  <si>
    <t>1st lactation 15-50 d udder Treatment (day)</t>
  </si>
  <si>
    <t>1st lacation 51-300 d udder treatment (day)</t>
  </si>
  <si>
    <t>2nd lactation 15-150 d  udder treatment (day)</t>
  </si>
  <si>
    <t>3rd lactation 15-150 d udder treament (day)</t>
  </si>
  <si>
    <t>1st lactation early reproductive disease (day 0-40)</t>
  </si>
  <si>
    <t>2nd lactation early reproductive disease (day 0-40)</t>
  </si>
  <si>
    <t>3rd+ lactation early reproductive disease (day 0-40)</t>
  </si>
  <si>
    <t>1st lactation late reproductive disease day 41-300</t>
  </si>
  <si>
    <t>2nd lactation late reproductive disease day 41-300</t>
  </si>
  <si>
    <t>3rd lactation late reproductive disease day 41-300</t>
  </si>
  <si>
    <t>2nd lactationmetabolic disease other than ketosis day 15-300</t>
  </si>
  <si>
    <t>3rd+ lactation metabolic disease other than ketosis day 15-300</t>
  </si>
  <si>
    <t>1st lactation metabolic disease other than ketosis day 15-300</t>
  </si>
  <si>
    <t>Disease traits (NTM herd %)</t>
  </si>
  <si>
    <t>1st lactation ketosis day 15-300</t>
  </si>
  <si>
    <t>3rd+ lactation ketosis day 15-300</t>
  </si>
  <si>
    <t>2nd lactation ketosis day 15-300</t>
  </si>
  <si>
    <t>1st lactation feet and leg disease day 15-300</t>
  </si>
  <si>
    <t>2nd lactation feet and leg disease day 15-300</t>
  </si>
  <si>
    <t>3rd+ lactation feet and leg disease day 15-300</t>
  </si>
  <si>
    <t>Claw health</t>
  </si>
  <si>
    <t>Sole ulcer (3 levels</t>
  </si>
  <si>
    <t>Sole hemorrhage (3 levels)</t>
  </si>
  <si>
    <t>Heel horn erosion (3 levels)</t>
  </si>
  <si>
    <t>Dermatitis (digital dermatitis + interdigital dermatitis) (3 levels)</t>
  </si>
  <si>
    <t>White line separation (white line separation + double sole) (2 levels)</t>
  </si>
  <si>
    <t>Skin proliferation (interdigital hyperplasia + verrucose dermatitits) (2 levels)</t>
  </si>
  <si>
    <t>Cork screw claw (2 levels)</t>
  </si>
  <si>
    <t>Economic data</t>
  </si>
  <si>
    <t>Cost of labor (hourly rate)</t>
  </si>
  <si>
    <t>Milk pricing (€/kg)</t>
  </si>
  <si>
    <t>Feed price (€/kg)</t>
  </si>
  <si>
    <t>Concentrates  (€/kg)</t>
  </si>
  <si>
    <t>Grain  (€/kg)</t>
  </si>
  <si>
    <t>Milk powder  (€/kg)</t>
  </si>
  <si>
    <t>Calf mixture  (€/kg)</t>
  </si>
  <si>
    <t>Silage (€/SFU)</t>
  </si>
  <si>
    <t>Calf mixture starter (€/kg)</t>
  </si>
  <si>
    <t>Beef price (€/100 kg carcass, bull calces, young bulls &gt; 10 months, heifers and cows)</t>
  </si>
  <si>
    <t>Cost per AI</t>
  </si>
  <si>
    <t>Cost per AI (SS)</t>
  </si>
  <si>
    <t>Labor related to one AI (hours + rate)</t>
  </si>
  <si>
    <t>Difficult calving without vet ass. (hours/calving)</t>
  </si>
  <si>
    <t>Easy calving with help (hours/calving)</t>
  </si>
  <si>
    <t>Difficult calving with vet ass. (hours/alving)</t>
  </si>
  <si>
    <t>Stillborn calf (hours/calf)</t>
  </si>
  <si>
    <t>Destruction (€/calf)</t>
  </si>
  <si>
    <t>Conformation traits</t>
  </si>
  <si>
    <t>Frame</t>
  </si>
  <si>
    <t>Udder</t>
  </si>
  <si>
    <t>Feet &amp; Legs</t>
  </si>
  <si>
    <t>Milkability and temperement</t>
  </si>
  <si>
    <t>Milkability</t>
  </si>
  <si>
    <t>Temperament</t>
  </si>
  <si>
    <t>Vertibrate trait name</t>
  </si>
  <si>
    <t>1st lactation milk (kg)</t>
  </si>
  <si>
    <t>2nd lactation milk (kg)</t>
  </si>
  <si>
    <t>3rd lacation milk (kg)</t>
  </si>
  <si>
    <t>1st lactation protein (kg)</t>
  </si>
  <si>
    <t>2nd lactation protein (kg)</t>
  </si>
  <si>
    <t>1st lactation fat (kg)</t>
  </si>
  <si>
    <t>2nd lactation fat (kg)</t>
  </si>
  <si>
    <t>3rd lacation fat (kg)</t>
  </si>
  <si>
    <t>IAO 0000115</t>
  </si>
  <si>
    <t>Animal trait ontology</t>
  </si>
  <si>
    <t>Production trait ontology</t>
  </si>
  <si>
    <t>Clinical Measurement Ontology</t>
  </si>
  <si>
    <t>N/A</t>
  </si>
  <si>
    <t>305-day milk yield</t>
  </si>
  <si>
    <t>Milk amount</t>
  </si>
  <si>
    <t>NA</t>
  </si>
  <si>
    <t xml:space="preserve"> Milk protein amount</t>
  </si>
  <si>
    <t>Milk protein content</t>
  </si>
  <si>
    <t xml:space="preserve"> Milk fat amount</t>
  </si>
  <si>
    <t xml:space="preserve"> Milk fat content</t>
  </si>
  <si>
    <t>Milk fat content</t>
  </si>
  <si>
    <t>Postnatal growth trait</t>
  </si>
  <si>
    <t xml:space="preserve"> Fertility trait</t>
  </si>
  <si>
    <t xml:space="preserve"> Dressed carcass weight</t>
  </si>
  <si>
    <t>Carcass weight</t>
  </si>
  <si>
    <t>Average daily body weight gain</t>
  </si>
  <si>
    <t>Survival measurement</t>
  </si>
  <si>
    <t xml:space="preserve"> Onset of fertility</t>
  </si>
  <si>
    <t>Maternal age at birth of first offspring</t>
  </si>
  <si>
    <t>I have got the stilbirth ?</t>
  </si>
  <si>
    <t xml:space="preserve"> Gestation period duration</t>
  </si>
  <si>
    <t xml:space="preserve"> Gestation period length</t>
  </si>
  <si>
    <t>-</t>
  </si>
  <si>
    <t>energy balance trait</t>
  </si>
  <si>
    <t>Udder morphology trait</t>
  </si>
  <si>
    <t>Limb conformation trait</t>
  </si>
  <si>
    <t>Milk flow trait</t>
  </si>
  <si>
    <t>Heterospecific interaction trait</t>
  </si>
  <si>
    <t>--</t>
  </si>
  <si>
    <t>Parturition trait</t>
  </si>
  <si>
    <t>survival measurement</t>
  </si>
  <si>
    <t>Stillborn heifer calves 2+ (%)</t>
  </si>
  <si>
    <t>Milk yield</t>
  </si>
  <si>
    <t>QTLdb Trait Hierarchy</t>
  </si>
  <si>
    <t>Measurement</t>
  </si>
  <si>
    <t>Training requirement</t>
  </si>
  <si>
    <t>Weighing</t>
  </si>
  <si>
    <t>Low</t>
  </si>
  <si>
    <t>Chemical analysis</t>
  </si>
  <si>
    <t>High</t>
  </si>
  <si>
    <t>Recording</t>
  </si>
  <si>
    <t>Evaluation</t>
  </si>
  <si>
    <t>Medium</t>
  </si>
  <si>
    <t>Growth Traits</t>
  </si>
  <si>
    <t xml:space="preserve">Estimated </t>
  </si>
  <si>
    <t>Production environment</t>
  </si>
  <si>
    <t>Breed specific research</t>
  </si>
  <si>
    <t>Very high</t>
  </si>
  <si>
    <t>Total number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</si>
</sst>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b/>
      <sz val="11"/>
      <color theme="1"/>
      <name val="Calibri"/>
      <family val="2"/>
      <scheme val="minor"/>
    </font>
    <font>
      <sz val="9"/>
      <color indexed="81"/>
      <name val="Tahoma"/>
      <family val="2"/>
    </font>
    <font>
      <b/>
      <sz val="9"/>
      <color indexed="81"/>
      <name val="Tahoma"/>
      <family val="2"/>
    </font>
    <font>
      <u/>
      <sz val="11"/>
      <color theme="10"/>
      <name val="Calibri"/>
      <family val="2"/>
      <scheme val="minor"/>
    </font>
    <font>
      <sz val="11"/>
      <name val="Calibri"/>
      <family val="2"/>
      <scheme val="minor"/>
    </font>
    <font>
      <sz val="11"/>
      <color theme="10"/>
      <name val="Calibri"/>
      <family val="2"/>
      <scheme val="minor"/>
    </font>
    <font>
      <sz val="10"/>
      <color rgb="FF000000"/>
      <name val="Trebuchet MS"/>
      <family val="2"/>
    </font>
    <font>
      <sz val="11"/>
      <color rgb="FF000000"/>
      <name val="Trebuchet MS"/>
      <family val="2"/>
    </font>
    <font>
      <b/>
      <sz val="14"/>
      <name val="Calibri"/>
      <family val="2"/>
      <scheme val="minor"/>
    </font>
    <font>
      <b/>
      <u/>
      <sz val="11"/>
      <color theme="10"/>
      <name val="Calibri"/>
      <family val="2"/>
      <scheme val="minor"/>
    </font>
  </fonts>
  <fills count="2">
    <fill>
      <patternFill patternType="none"/>
    </fill>
    <fill>
      <patternFill patternType="gray125"/>
    </fill>
  </fills>
  <borders count="2">
    <border>
      <left/>
      <right/>
      <top/>
      <bottom/>
      <diagonal/>
    </border>
    <border>
      <left style="thin">
        <color rgb="FF000000"/>
      </left>
      <right style="thin">
        <color rgb="FF000000"/>
      </right>
      <top style="thin">
        <color rgb="FF000000"/>
      </top>
      <bottom style="thin">
        <color rgb="FF000000"/>
      </bottom>
      <diagonal/>
    </border>
  </borders>
  <cellStyleXfs count="2">
    <xf numFmtId="0" fontId="0" fillId="0" borderId="0"/>
    <xf numFmtId="0" fontId="4" fillId="0" borderId="0" applyNumberFormat="0" applyFill="0" applyBorder="0" applyAlignment="0" applyProtection="0"/>
  </cellStyleXfs>
  <cellXfs count="19">
    <xf numFmtId="0" fontId="0" fillId="0" borderId="0" xfId="0"/>
    <xf numFmtId="0" fontId="1" fillId="0" borderId="0" xfId="0" applyFont="1"/>
    <xf numFmtId="0" fontId="4" fillId="0" borderId="0" xfId="1"/>
    <xf numFmtId="0" fontId="6" fillId="0" borderId="0" xfId="1" applyFont="1" applyAlignment="1">
      <alignment horizontal="center"/>
    </xf>
    <xf numFmtId="0" fontId="5" fillId="0" borderId="0" xfId="1" applyFont="1" applyAlignment="1">
      <alignment horizontal="center"/>
    </xf>
    <xf numFmtId="0" fontId="7" fillId="0" borderId="0" xfId="0" applyFont="1" applyAlignment="1">
      <alignment horizontal="left" vertical="center" wrapText="1"/>
    </xf>
    <xf numFmtId="0" fontId="8" fillId="0" borderId="0" xfId="0" applyFont="1" applyAlignment="1">
      <alignment horizontal="left" vertical="center" wrapText="1"/>
    </xf>
    <xf numFmtId="0" fontId="9" fillId="0" borderId="0" xfId="0" applyFont="1"/>
    <xf numFmtId="0" fontId="5" fillId="0" borderId="0" xfId="0" applyFont="1"/>
    <xf numFmtId="0" fontId="9" fillId="0" borderId="0" xfId="0" quotePrefix="1" applyFont="1"/>
    <xf numFmtId="0" fontId="0" fillId="0" borderId="0" xfId="0" applyFont="1"/>
    <xf numFmtId="0" fontId="10" fillId="0" borderId="0" xfId="1" applyFont="1" applyAlignment="1">
      <alignment vertical="center"/>
    </xf>
    <xf numFmtId="0" fontId="0" fillId="0" borderId="0" xfId="0" applyFont="1" applyFill="1" applyBorder="1"/>
    <xf numFmtId="0" fontId="4" fillId="0" borderId="0" xfId="1" applyFont="1"/>
    <xf numFmtId="0" fontId="0" fillId="0" borderId="1" xfId="0" applyFont="1" applyBorder="1" applyAlignment="1">
      <alignment horizontal="center" vertical="center" wrapText="1"/>
    </xf>
    <xf numFmtId="0" fontId="0" fillId="0" borderId="0" xfId="0" applyFont="1" applyAlignment="1">
      <alignment horizontal="center"/>
    </xf>
    <xf numFmtId="0" fontId="0" fillId="0" borderId="1" xfId="0" applyFont="1" applyBorder="1" applyAlignment="1">
      <alignment vertical="center" wrapText="1"/>
    </xf>
    <xf numFmtId="0" fontId="4" fillId="0" borderId="1" xfId="1" applyFont="1" applyBorder="1" applyAlignment="1">
      <alignment vertical="center" wrapText="1"/>
    </xf>
    <xf numFmtId="0" fontId="0" fillId="0" borderId="0" xfId="0" applyFont="1" applyAlignment="1">
      <alignment horizontal="left"/>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273050</xdr:colOff>
      <xdr:row>0</xdr:row>
      <xdr:rowOff>127000</xdr:rowOff>
    </xdr:from>
    <xdr:to>
      <xdr:col>11</xdr:col>
      <xdr:colOff>457200</xdr:colOff>
      <xdr:row>20</xdr:row>
      <xdr:rowOff>95250</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273050" y="127000"/>
          <a:ext cx="6889750" cy="3651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US" sz="1100"/>
            <a:t>This dataset is a</a:t>
          </a:r>
          <a:r>
            <a:rPr lang="en-US" sz="1100" baseline="0"/>
            <a:t> master document for measurable characteristics of interest to researchers. It is based on the Nordic Total Merit index (</a:t>
          </a:r>
          <a:r>
            <a:rPr lang="en-US" sz="1100" b="0" i="0" u="sng">
              <a:solidFill>
                <a:schemeClr val="dk1"/>
              </a:solidFill>
              <a:effectLst/>
              <a:latin typeface="+mn-lt"/>
              <a:ea typeface="+mn-ea"/>
              <a:cs typeface="+mn-cs"/>
              <a:hlinkClick xmlns:r="http://schemas.openxmlformats.org/officeDocument/2006/relationships" r:id=""/>
            </a:rPr>
            <a:t>https://www.nordicebv.info › 2018.11.06-NTM-2018-report-Full.pdf)</a:t>
          </a:r>
        </a:p>
        <a:p>
          <a:r>
            <a:rPr lang="en-US" sz="1100" baseline="0"/>
            <a:t>and also links this data to the Animtal trait ontology, vertebrate trait ontology and </a:t>
          </a:r>
        </a:p>
        <a:p>
          <a:r>
            <a:rPr lang="en-US" sz="1100"/>
            <a:t>https://www.animalgenome.org/cgi-bin/QTLdb/BT/ontrait?trait_ID=1469</a:t>
          </a:r>
        </a:p>
        <a:p>
          <a:endParaRPr lang="en-US" sz="1100"/>
        </a:p>
        <a:p>
          <a:r>
            <a:rPr lang="en-US" sz="1100"/>
            <a:t>Select</a:t>
          </a:r>
          <a:r>
            <a:rPr lang="en-US" sz="1100" baseline="0"/>
            <a:t> trait classes (option 2 here: https://www.animalgenome.org/cgi-bin/QTLdb/BT/browse)</a:t>
          </a:r>
        </a:p>
        <a:p>
          <a:r>
            <a:rPr lang="en-US" sz="1100" baseline="0"/>
            <a:t>Identify the right trait, example 305 day milk yield.</a:t>
          </a:r>
        </a:p>
        <a:p>
          <a:r>
            <a:rPr lang="en-US" sz="1100" baseline="0"/>
            <a:t>Take the ID from the URL (ex 1045)</a:t>
          </a:r>
        </a:p>
        <a:p>
          <a:r>
            <a:rPr lang="en-US" sz="1100" baseline="0"/>
            <a:t>Replace the ID in this string https://www.animalgenome.org/cgi-bin/QTLdb/BT/qtrait?trait_ID=1045</a:t>
          </a:r>
          <a:endParaRPr lang="en-US" sz="1100" b="0" i="0" u="none" strike="noStrike" baseline="0">
            <a:solidFill>
              <a:schemeClr val="dk1"/>
            </a:solidFill>
            <a:effectLst/>
            <a:latin typeface="+mn-lt"/>
            <a:ea typeface="+mn-ea"/>
            <a:cs typeface="+mn-cs"/>
          </a:endParaRPr>
        </a:p>
        <a:p>
          <a:r>
            <a:rPr lang="en-US" sz="1100" b="0" i="0" u="none" strike="noStrike" baseline="0">
              <a:solidFill>
                <a:schemeClr val="dk1"/>
              </a:solidFill>
              <a:effectLst/>
              <a:latin typeface="+mn-lt"/>
              <a:ea typeface="+mn-ea"/>
              <a:cs typeface="+mn-cs"/>
            </a:rPr>
            <a:t>Copy the correct names from the 3 ontologies (if available) into the Nordic Total Merit Index tab and fill in the additional information in the ontologies tab.</a:t>
          </a:r>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hyperlink" Target="http://aaa.animalgenome.org/cgi-bin/amico/term-details.cgi?term=CMO:0001308" TargetMode="External"/><Relationship Id="rId13" Type="http://schemas.openxmlformats.org/officeDocument/2006/relationships/hyperlink" Target="http://aaa.animalgenome.org/cgi-bin/amico/term-details.cgi?term=CMO:0001021" TargetMode="External"/><Relationship Id="rId18" Type="http://schemas.openxmlformats.org/officeDocument/2006/relationships/hyperlink" Target="http://aaa.animalgenome.org/cgi-bin/amion/term-details.cgi?term=VT:0010452" TargetMode="External"/><Relationship Id="rId3" Type="http://schemas.openxmlformats.org/officeDocument/2006/relationships/hyperlink" Target="http://aaa.animalgenome.org/cgi-bin/amion/term-details.cgi?term=VT:0015043" TargetMode="External"/><Relationship Id="rId21" Type="http://schemas.openxmlformats.org/officeDocument/2006/relationships/printerSettings" Target="../printerSettings/printerSettings1.bin"/><Relationship Id="rId7" Type="http://schemas.openxmlformats.org/officeDocument/2006/relationships/hyperlink" Target="http://aaa.animalgenome.org/cgi-bin/amico/term-details.cgi?term=CMO:0001308" TargetMode="External"/><Relationship Id="rId12" Type="http://schemas.openxmlformats.org/officeDocument/2006/relationships/hyperlink" Target="http://aaa.animalgenome.org/cgi-bin/amion/term-details.cgi?term=VT:0001731" TargetMode="External"/><Relationship Id="rId17" Type="http://schemas.openxmlformats.org/officeDocument/2006/relationships/hyperlink" Target="http://aaa.animalgenome.org/cgi-bin/amion/term-details.cgi?term=VT:1000738" TargetMode="External"/><Relationship Id="rId2" Type="http://schemas.openxmlformats.org/officeDocument/2006/relationships/hyperlink" Target="http://aaa.animalgenome.org/cgi-bin/amico/term-details.cgi?term=CMO:0001308" TargetMode="External"/><Relationship Id="rId16" Type="http://schemas.openxmlformats.org/officeDocument/2006/relationships/hyperlink" Target="http://aaa.animalgenome.org/cgi-bin/amion/term-details.cgi?term=VT:1000067" TargetMode="External"/><Relationship Id="rId20" Type="http://schemas.openxmlformats.org/officeDocument/2006/relationships/hyperlink" Target="https://www.ebi.ac.uk/ols/ontologies/atol/terms?iri=http%3A%2F%2Fopendata.inra.fr%2FATOL%2FATOL_0000005&amp;viewMode=All&amp;siblings=false" TargetMode="External"/><Relationship Id="rId1" Type="http://schemas.openxmlformats.org/officeDocument/2006/relationships/hyperlink" Target="https://bioportal.bioontology.org/ontologies/CMO" TargetMode="External"/><Relationship Id="rId6" Type="http://schemas.openxmlformats.org/officeDocument/2006/relationships/hyperlink" Target="http://aaa.animalgenome.org/cgi-bin/amion/term-details.cgi?term=VT:0015043" TargetMode="External"/><Relationship Id="rId11" Type="http://schemas.openxmlformats.org/officeDocument/2006/relationships/hyperlink" Target="http://aaa.animalgenome.org/cgi-bin/amico/term-details.cgi?term=CMO:0000794" TargetMode="External"/><Relationship Id="rId5" Type="http://schemas.openxmlformats.org/officeDocument/2006/relationships/hyperlink" Target="http://aaa.animalgenome.org/cgi-bin/amion/term-details.cgi?term=VT:0015043" TargetMode="External"/><Relationship Id="rId15" Type="http://schemas.openxmlformats.org/officeDocument/2006/relationships/hyperlink" Target="http://aaa.animalgenome.org/cgi-bin/amico/term-details.cgi?term=CMO:0000419" TargetMode="External"/><Relationship Id="rId23" Type="http://schemas.openxmlformats.org/officeDocument/2006/relationships/comments" Target="../comments1.xml"/><Relationship Id="rId10" Type="http://schemas.openxmlformats.org/officeDocument/2006/relationships/hyperlink" Target="http://aaa.animalgenome.org/cgi-bin/amico/term-details.cgi?term=CMO:0000794" TargetMode="External"/><Relationship Id="rId19" Type="http://schemas.openxmlformats.org/officeDocument/2006/relationships/hyperlink" Target="https://www.ebi.ac.uk/ols/ontologies/atol/terms?iri=http%3A%2F%2Fopendata.inra.fr%2FATOL%2FATOL_0001518&amp;viewMode=All&amp;siblings=false" TargetMode="External"/><Relationship Id="rId4" Type="http://schemas.openxmlformats.org/officeDocument/2006/relationships/hyperlink" Target="http://aaa.animalgenome.org/cgi-bin/amion/term-details.cgi?term=VT:0015043" TargetMode="External"/><Relationship Id="rId9" Type="http://schemas.openxmlformats.org/officeDocument/2006/relationships/hyperlink" Target="http://aaa.animalgenome.org/cgi-bin/amico/term-details.cgi?term=CMO:0001308" TargetMode="External"/><Relationship Id="rId14" Type="http://schemas.openxmlformats.org/officeDocument/2006/relationships/hyperlink" Target="http://aaa.animalgenome.org/cgi-bin/amion/term-details.cgi?term=VT:0001731" TargetMode="External"/><Relationship Id="rId22"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bioportal.bioontology.org/ontologies/CMO" TargetMode="External"/><Relationship Id="rId1" Type="http://schemas.openxmlformats.org/officeDocument/2006/relationships/hyperlink" Target="https://www.ebi.ac.uk/ols/search?q=IAO_0000115&amp;exact=true&amp;type=property&amp;ontology=ato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workbookViewId="0">
      <selection activeCell="E23" sqref="E23"/>
    </sheetView>
  </sheetViews>
  <sheetFormatPr defaultColWidth="8.85546875" defaultRowHeight="15" x14ac:dyDescent="0.2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92"/>
  <sheetViews>
    <sheetView tabSelected="1" workbookViewId="0">
      <selection activeCell="B37" sqref="A32:B37"/>
    </sheetView>
  </sheetViews>
  <sheetFormatPr defaultColWidth="8.85546875" defaultRowHeight="15" x14ac:dyDescent="0.25"/>
  <cols>
    <col min="1" max="1" width="20.85546875" customWidth="1"/>
    <col min="2" max="2" width="45.42578125" customWidth="1"/>
    <col min="3" max="4" width="34.140625" customWidth="1"/>
    <col min="5" max="5" width="32.42578125" customWidth="1"/>
    <col min="6" max="6" width="29.42578125" customWidth="1"/>
    <col min="7" max="7" width="24.85546875" customWidth="1"/>
    <col min="8" max="8" width="22.85546875" customWidth="1"/>
  </cols>
  <sheetData>
    <row r="1" spans="1:9" x14ac:dyDescent="0.25">
      <c r="A1" s="10"/>
      <c r="B1" s="1" t="s">
        <v>1</v>
      </c>
      <c r="C1" s="1" t="s">
        <v>165</v>
      </c>
      <c r="D1" s="1" t="s">
        <v>166</v>
      </c>
      <c r="E1" s="1" t="s">
        <v>120</v>
      </c>
      <c r="F1" s="1" t="s">
        <v>131</v>
      </c>
      <c r="G1" s="11" t="s">
        <v>132</v>
      </c>
      <c r="H1" s="1" t="s">
        <v>130</v>
      </c>
      <c r="I1" s="1" t="s">
        <v>164</v>
      </c>
    </row>
    <row r="2" spans="1:9" x14ac:dyDescent="0.25">
      <c r="A2" s="1" t="s">
        <v>0</v>
      </c>
      <c r="B2" s="10" t="s">
        <v>2</v>
      </c>
      <c r="C2" s="10" t="s">
        <v>167</v>
      </c>
      <c r="D2" s="10" t="s">
        <v>168</v>
      </c>
      <c r="E2" s="13" t="s">
        <v>135</v>
      </c>
      <c r="F2" s="10" t="s">
        <v>133</v>
      </c>
      <c r="G2" s="13" t="s">
        <v>134</v>
      </c>
      <c r="H2" s="13" t="s">
        <v>163</v>
      </c>
      <c r="I2" s="13" t="s">
        <v>163</v>
      </c>
    </row>
    <row r="3" spans="1:9" x14ac:dyDescent="0.25">
      <c r="A3" s="10"/>
      <c r="B3" s="10" t="s">
        <v>121</v>
      </c>
      <c r="C3" s="10" t="s">
        <v>167</v>
      </c>
      <c r="D3" s="10" t="s">
        <v>168</v>
      </c>
      <c r="E3" s="13" t="s">
        <v>135</v>
      </c>
      <c r="F3" s="10" t="s">
        <v>133</v>
      </c>
      <c r="G3" s="13" t="s">
        <v>134</v>
      </c>
      <c r="H3" s="10" t="s">
        <v>163</v>
      </c>
      <c r="I3" s="10"/>
    </row>
    <row r="4" spans="1:9" x14ac:dyDescent="0.25">
      <c r="A4" s="10"/>
      <c r="B4" s="10" t="s">
        <v>122</v>
      </c>
      <c r="C4" s="10" t="s">
        <v>167</v>
      </c>
      <c r="D4" s="10" t="s">
        <v>168</v>
      </c>
      <c r="E4" s="13" t="s">
        <v>135</v>
      </c>
      <c r="F4" s="10" t="s">
        <v>133</v>
      </c>
      <c r="G4" s="13" t="s">
        <v>134</v>
      </c>
      <c r="H4" s="10" t="s">
        <v>163</v>
      </c>
      <c r="I4" s="10"/>
    </row>
    <row r="5" spans="1:9" x14ac:dyDescent="0.25">
      <c r="A5" s="10"/>
      <c r="B5" s="10" t="s">
        <v>123</v>
      </c>
      <c r="C5" s="10" t="s">
        <v>167</v>
      </c>
      <c r="D5" s="10" t="s">
        <v>168</v>
      </c>
      <c r="E5" s="13" t="s">
        <v>135</v>
      </c>
      <c r="F5" s="10" t="s">
        <v>133</v>
      </c>
      <c r="G5" s="13" t="s">
        <v>134</v>
      </c>
      <c r="H5" s="10" t="s">
        <v>163</v>
      </c>
      <c r="I5" s="10"/>
    </row>
    <row r="6" spans="1:9" x14ac:dyDescent="0.25">
      <c r="A6" s="10"/>
      <c r="B6" s="10" t="s">
        <v>124</v>
      </c>
      <c r="C6" s="10" t="s">
        <v>169</v>
      </c>
      <c r="D6" s="10" t="s">
        <v>170</v>
      </c>
      <c r="E6" s="13" t="s">
        <v>137</v>
      </c>
      <c r="F6" s="10" t="s">
        <v>138</v>
      </c>
      <c r="G6" s="13" t="s">
        <v>138</v>
      </c>
      <c r="H6" s="10"/>
      <c r="I6" s="10"/>
    </row>
    <row r="7" spans="1:9" x14ac:dyDescent="0.25">
      <c r="A7" s="10"/>
      <c r="B7" s="10" t="s">
        <v>125</v>
      </c>
      <c r="C7" s="10" t="s">
        <v>169</v>
      </c>
      <c r="D7" s="10" t="s">
        <v>170</v>
      </c>
      <c r="E7" s="13" t="s">
        <v>137</v>
      </c>
      <c r="F7" s="10" t="s">
        <v>138</v>
      </c>
      <c r="G7" s="13" t="s">
        <v>138</v>
      </c>
      <c r="H7" s="10">
        <f>3570/12</f>
        <v>297.5</v>
      </c>
      <c r="I7" s="10"/>
    </row>
    <row r="8" spans="1:9" x14ac:dyDescent="0.25">
      <c r="A8" s="10"/>
      <c r="B8" s="10" t="s">
        <v>126</v>
      </c>
      <c r="C8" s="10" t="s">
        <v>169</v>
      </c>
      <c r="D8" s="10" t="s">
        <v>170</v>
      </c>
      <c r="E8" s="13" t="s">
        <v>139</v>
      </c>
      <c r="F8" s="10" t="s">
        <v>140</v>
      </c>
      <c r="G8" s="10" t="s">
        <v>141</v>
      </c>
      <c r="H8" s="10"/>
      <c r="I8" s="10"/>
    </row>
    <row r="9" spans="1:9" x14ac:dyDescent="0.25">
      <c r="A9" s="10"/>
      <c r="B9" s="10" t="s">
        <v>127</v>
      </c>
      <c r="C9" s="10" t="s">
        <v>169</v>
      </c>
      <c r="D9" s="10" t="s">
        <v>170</v>
      </c>
      <c r="E9" s="13" t="s">
        <v>139</v>
      </c>
      <c r="F9" s="10" t="s">
        <v>140</v>
      </c>
      <c r="G9" s="10" t="s">
        <v>141</v>
      </c>
      <c r="H9" s="10"/>
      <c r="I9" s="10"/>
    </row>
    <row r="10" spans="1:9" x14ac:dyDescent="0.25">
      <c r="A10" s="10"/>
      <c r="B10" s="10" t="s">
        <v>128</v>
      </c>
      <c r="C10" s="10" t="s">
        <v>169</v>
      </c>
      <c r="D10" s="10" t="s">
        <v>170</v>
      </c>
      <c r="E10" s="13" t="s">
        <v>139</v>
      </c>
      <c r="F10" s="10" t="s">
        <v>140</v>
      </c>
      <c r="G10" s="10" t="s">
        <v>141</v>
      </c>
      <c r="H10" s="10"/>
      <c r="I10" s="10"/>
    </row>
    <row r="11" spans="1:9" x14ac:dyDescent="0.25">
      <c r="A11" s="10"/>
      <c r="B11" s="10" t="s">
        <v>3</v>
      </c>
      <c r="C11" s="10" t="s">
        <v>171</v>
      </c>
      <c r="D11" s="10" t="s">
        <v>168</v>
      </c>
      <c r="E11" s="3" t="s">
        <v>153</v>
      </c>
      <c r="F11" s="3" t="s">
        <v>153</v>
      </c>
      <c r="G11" s="3" t="s">
        <v>153</v>
      </c>
      <c r="H11" s="10"/>
      <c r="I11" s="10"/>
    </row>
    <row r="12" spans="1:9" x14ac:dyDescent="0.25">
      <c r="A12" s="10"/>
      <c r="B12" s="10" t="s">
        <v>4</v>
      </c>
      <c r="C12" s="10" t="s">
        <v>171</v>
      </c>
      <c r="D12" s="10" t="s">
        <v>168</v>
      </c>
      <c r="E12" s="3" t="s">
        <v>153</v>
      </c>
      <c r="F12" s="3" t="s">
        <v>153</v>
      </c>
      <c r="G12" s="3" t="s">
        <v>153</v>
      </c>
      <c r="H12" s="10"/>
      <c r="I12" s="10"/>
    </row>
    <row r="13" spans="1:9" x14ac:dyDescent="0.25">
      <c r="A13" s="10"/>
      <c r="B13" s="10" t="s">
        <v>5</v>
      </c>
      <c r="C13" s="10" t="s">
        <v>171</v>
      </c>
      <c r="D13" s="10" t="s">
        <v>168</v>
      </c>
      <c r="E13" s="14" t="s">
        <v>153</v>
      </c>
      <c r="F13" s="14" t="s">
        <v>153</v>
      </c>
      <c r="G13" s="14" t="s">
        <v>153</v>
      </c>
      <c r="H13" s="10"/>
      <c r="I13" s="13"/>
    </row>
    <row r="14" spans="1:9" x14ac:dyDescent="0.25">
      <c r="A14" s="10"/>
      <c r="B14" s="10" t="s">
        <v>6</v>
      </c>
      <c r="C14" s="10" t="s">
        <v>171</v>
      </c>
      <c r="D14" s="12" t="s">
        <v>168</v>
      </c>
      <c r="E14" s="15" t="s">
        <v>153</v>
      </c>
      <c r="F14" s="15" t="s">
        <v>153</v>
      </c>
      <c r="G14" s="15" t="s">
        <v>153</v>
      </c>
      <c r="H14" s="10"/>
      <c r="I14" s="13"/>
    </row>
    <row r="15" spans="1:9" x14ac:dyDescent="0.25">
      <c r="A15" s="10"/>
      <c r="B15" s="10" t="s">
        <v>7</v>
      </c>
      <c r="C15" s="10" t="s">
        <v>171</v>
      </c>
      <c r="D15" s="12" t="s">
        <v>168</v>
      </c>
      <c r="E15" s="15" t="s">
        <v>153</v>
      </c>
      <c r="F15" s="15" t="s">
        <v>153</v>
      </c>
      <c r="G15" s="15" t="s">
        <v>153</v>
      </c>
      <c r="H15" s="10"/>
      <c r="I15" s="10"/>
    </row>
    <row r="16" spans="1:9" x14ac:dyDescent="0.25">
      <c r="A16" s="10"/>
      <c r="B16" s="10" t="s">
        <v>8</v>
      </c>
      <c r="C16" s="10" t="s">
        <v>171</v>
      </c>
      <c r="D16" s="12" t="s">
        <v>168</v>
      </c>
      <c r="E16" s="4" t="s">
        <v>153</v>
      </c>
      <c r="F16" s="4" t="s">
        <v>153</v>
      </c>
      <c r="G16" s="4" t="s">
        <v>153</v>
      </c>
      <c r="H16" s="10"/>
      <c r="I16" s="10"/>
    </row>
    <row r="17" spans="1:9" x14ac:dyDescent="0.25">
      <c r="A17" s="1" t="s">
        <v>9</v>
      </c>
      <c r="B17" s="10" t="s">
        <v>10</v>
      </c>
      <c r="C17" s="10" t="s">
        <v>171</v>
      </c>
      <c r="D17" s="12" t="s">
        <v>168</v>
      </c>
      <c r="E17" s="13" t="s">
        <v>142</v>
      </c>
      <c r="F17" s="13" t="s">
        <v>133</v>
      </c>
      <c r="G17" s="10" t="s">
        <v>133</v>
      </c>
      <c r="H17" s="10"/>
      <c r="I17" s="10"/>
    </row>
    <row r="18" spans="1:9" x14ac:dyDescent="0.25">
      <c r="A18" s="10"/>
      <c r="B18" s="10" t="s">
        <v>11</v>
      </c>
      <c r="C18" s="10" t="s">
        <v>167</v>
      </c>
      <c r="D18" s="12" t="s">
        <v>168</v>
      </c>
      <c r="E18" s="13" t="s">
        <v>136</v>
      </c>
      <c r="F18" s="16" t="s">
        <v>144</v>
      </c>
      <c r="G18" s="17" t="s">
        <v>145</v>
      </c>
      <c r="H18" s="10"/>
      <c r="I18" s="10"/>
    </row>
    <row r="19" spans="1:9" x14ac:dyDescent="0.25">
      <c r="A19" s="10"/>
      <c r="B19" s="10" t="s">
        <v>12</v>
      </c>
      <c r="C19" s="10" t="s">
        <v>171</v>
      </c>
      <c r="D19" s="12" t="s">
        <v>168</v>
      </c>
      <c r="E19" s="13" t="s">
        <v>142</v>
      </c>
      <c r="F19" s="10" t="s">
        <v>133</v>
      </c>
      <c r="G19" s="13" t="s">
        <v>146</v>
      </c>
      <c r="H19" s="10"/>
      <c r="I19" s="10"/>
    </row>
    <row r="20" spans="1:9" x14ac:dyDescent="0.25">
      <c r="A20" s="10"/>
      <c r="B20" s="10" t="s">
        <v>13</v>
      </c>
      <c r="C20" s="10" t="s">
        <v>172</v>
      </c>
      <c r="D20" s="12" t="s">
        <v>170</v>
      </c>
      <c r="E20" s="10" t="s">
        <v>153</v>
      </c>
      <c r="F20" s="10" t="s">
        <v>153</v>
      </c>
      <c r="G20" s="10" t="s">
        <v>153</v>
      </c>
      <c r="H20" s="10"/>
      <c r="I20" s="10"/>
    </row>
    <row r="21" spans="1:9" x14ac:dyDescent="0.25">
      <c r="A21" s="10"/>
      <c r="B21" s="10" t="s">
        <v>14</v>
      </c>
      <c r="C21" s="10" t="s">
        <v>172</v>
      </c>
      <c r="D21" s="12" t="s">
        <v>170</v>
      </c>
      <c r="E21" s="10" t="s">
        <v>153</v>
      </c>
      <c r="F21" s="10" t="s">
        <v>153</v>
      </c>
      <c r="G21" s="10" t="s">
        <v>153</v>
      </c>
      <c r="H21" s="10"/>
      <c r="I21" s="10"/>
    </row>
    <row r="22" spans="1:9" x14ac:dyDescent="0.25">
      <c r="A22" s="1" t="s">
        <v>23</v>
      </c>
      <c r="B22" s="10" t="s">
        <v>25</v>
      </c>
      <c r="C22" s="10" t="s">
        <v>171</v>
      </c>
      <c r="D22" s="10" t="s">
        <v>168</v>
      </c>
      <c r="E22" s="10" t="s">
        <v>143</v>
      </c>
      <c r="F22" s="10"/>
      <c r="G22" s="10"/>
      <c r="H22" s="10"/>
      <c r="I22" s="10"/>
    </row>
    <row r="23" spans="1:9" x14ac:dyDescent="0.25">
      <c r="A23" s="10"/>
      <c r="B23" s="10" t="s">
        <v>26</v>
      </c>
      <c r="C23" s="10" t="s">
        <v>171</v>
      </c>
      <c r="D23" s="10" t="s">
        <v>168</v>
      </c>
      <c r="E23" s="10" t="s">
        <v>153</v>
      </c>
      <c r="F23" s="10" t="s">
        <v>153</v>
      </c>
      <c r="G23" s="10" t="s">
        <v>153</v>
      </c>
      <c r="H23" s="10"/>
      <c r="I23" s="10"/>
    </row>
    <row r="24" spans="1:9" x14ac:dyDescent="0.25">
      <c r="A24" s="10"/>
      <c r="B24" s="10" t="s">
        <v>24</v>
      </c>
      <c r="C24" s="10" t="s">
        <v>171</v>
      </c>
      <c r="D24" s="10" t="s">
        <v>168</v>
      </c>
      <c r="E24" s="10" t="s">
        <v>153</v>
      </c>
      <c r="F24" s="10" t="s">
        <v>153</v>
      </c>
      <c r="G24" s="10" t="s">
        <v>153</v>
      </c>
      <c r="H24" s="10"/>
      <c r="I24" s="10"/>
    </row>
    <row r="25" spans="1:9" x14ac:dyDescent="0.25">
      <c r="A25" s="10"/>
      <c r="B25" s="10" t="s">
        <v>27</v>
      </c>
      <c r="C25" s="10" t="s">
        <v>171</v>
      </c>
      <c r="D25" s="10" t="s">
        <v>168</v>
      </c>
      <c r="E25" s="10"/>
      <c r="F25" s="10"/>
      <c r="G25" s="10"/>
      <c r="H25" s="10"/>
      <c r="I25" s="10"/>
    </row>
    <row r="26" spans="1:9" x14ac:dyDescent="0.25">
      <c r="A26" s="10"/>
      <c r="B26" s="10" t="s">
        <v>28</v>
      </c>
      <c r="C26" s="10" t="s">
        <v>171</v>
      </c>
      <c r="D26" s="10" t="s">
        <v>168</v>
      </c>
      <c r="E26" s="10" t="s">
        <v>153</v>
      </c>
      <c r="F26" s="10" t="s">
        <v>153</v>
      </c>
      <c r="G26" s="10" t="s">
        <v>153</v>
      </c>
      <c r="H26" s="10"/>
      <c r="I26" s="10"/>
    </row>
    <row r="27" spans="1:9" x14ac:dyDescent="0.25">
      <c r="A27" s="10"/>
      <c r="B27" s="10" t="s">
        <v>29</v>
      </c>
      <c r="C27" s="10" t="s">
        <v>171</v>
      </c>
      <c r="D27" s="10" t="s">
        <v>168</v>
      </c>
      <c r="E27" s="10" t="s">
        <v>148</v>
      </c>
      <c r="F27" s="10"/>
      <c r="G27" s="10" t="s">
        <v>149</v>
      </c>
      <c r="H27" s="10"/>
      <c r="I27" s="10"/>
    </row>
    <row r="28" spans="1:9" x14ac:dyDescent="0.25">
      <c r="A28" s="1" t="s">
        <v>31</v>
      </c>
      <c r="B28" s="10" t="s">
        <v>33</v>
      </c>
      <c r="C28" s="10" t="s">
        <v>171</v>
      </c>
      <c r="D28" s="10" t="s">
        <v>168</v>
      </c>
      <c r="E28" s="10" t="s">
        <v>153</v>
      </c>
      <c r="F28" s="10" t="s">
        <v>153</v>
      </c>
      <c r="G28" s="10" t="s">
        <v>153</v>
      </c>
      <c r="H28" s="10"/>
      <c r="I28" s="10"/>
    </row>
    <row r="29" spans="1:9" x14ac:dyDescent="0.25">
      <c r="A29" s="10"/>
      <c r="B29" s="10" t="s">
        <v>34</v>
      </c>
      <c r="C29" s="10" t="s">
        <v>171</v>
      </c>
      <c r="D29" s="10" t="s">
        <v>168</v>
      </c>
      <c r="E29" s="10" t="s">
        <v>153</v>
      </c>
      <c r="F29" s="10" t="s">
        <v>153</v>
      </c>
      <c r="G29" s="10" t="s">
        <v>153</v>
      </c>
      <c r="H29" s="10"/>
      <c r="I29" s="10"/>
    </row>
    <row r="30" spans="1:9" x14ac:dyDescent="0.25">
      <c r="A30" s="10"/>
      <c r="B30" s="10" t="s">
        <v>32</v>
      </c>
      <c r="C30" s="10" t="s">
        <v>171</v>
      </c>
      <c r="D30" s="10" t="s">
        <v>168</v>
      </c>
      <c r="E30" s="10" t="s">
        <v>153</v>
      </c>
      <c r="F30" s="10" t="s">
        <v>153</v>
      </c>
      <c r="G30" s="10" t="s">
        <v>153</v>
      </c>
      <c r="H30" s="10"/>
      <c r="I30" s="10"/>
    </row>
    <row r="31" spans="1:9" x14ac:dyDescent="0.25">
      <c r="A31" s="10"/>
      <c r="B31" s="10" t="s">
        <v>35</v>
      </c>
      <c r="C31" s="10" t="s">
        <v>171</v>
      </c>
      <c r="D31" s="10" t="s">
        <v>168</v>
      </c>
      <c r="E31" s="10" t="s">
        <v>153</v>
      </c>
      <c r="F31" s="10" t="s">
        <v>153</v>
      </c>
      <c r="G31" s="10" t="s">
        <v>153</v>
      </c>
      <c r="H31" s="10"/>
      <c r="I31" s="10"/>
    </row>
    <row r="32" spans="1:9" x14ac:dyDescent="0.25">
      <c r="A32" s="1" t="s">
        <v>42</v>
      </c>
      <c r="B32" s="10" t="s">
        <v>43</v>
      </c>
      <c r="C32" s="10" t="s">
        <v>171</v>
      </c>
      <c r="D32" s="10" t="s">
        <v>168</v>
      </c>
      <c r="E32" s="10" t="s">
        <v>153</v>
      </c>
      <c r="F32" s="10" t="s">
        <v>153</v>
      </c>
      <c r="G32" s="13" t="s">
        <v>147</v>
      </c>
      <c r="H32" s="10"/>
      <c r="I32" s="10"/>
    </row>
    <row r="33" spans="1:9" x14ac:dyDescent="0.25">
      <c r="A33" s="10"/>
      <c r="B33" s="10" t="s">
        <v>44</v>
      </c>
      <c r="C33" s="10" t="s">
        <v>171</v>
      </c>
      <c r="D33" s="10" t="s">
        <v>168</v>
      </c>
      <c r="E33" s="10" t="s">
        <v>153</v>
      </c>
      <c r="F33" s="10" t="s">
        <v>153</v>
      </c>
      <c r="G33" s="10"/>
      <c r="H33" s="10"/>
      <c r="I33" s="10"/>
    </row>
    <row r="34" spans="1:9" x14ac:dyDescent="0.25">
      <c r="A34" s="10"/>
      <c r="B34" s="10" t="s">
        <v>45</v>
      </c>
      <c r="C34" s="10" t="s">
        <v>171</v>
      </c>
      <c r="D34" s="10" t="s">
        <v>168</v>
      </c>
      <c r="E34" s="10" t="s">
        <v>153</v>
      </c>
      <c r="F34" s="10" t="s">
        <v>153</v>
      </c>
      <c r="G34" s="10"/>
      <c r="H34" s="10"/>
      <c r="I34" s="10"/>
    </row>
    <row r="35" spans="1:9" x14ac:dyDescent="0.25">
      <c r="A35" s="10"/>
      <c r="B35" s="10" t="s">
        <v>46</v>
      </c>
      <c r="C35" s="10" t="s">
        <v>171</v>
      </c>
      <c r="D35" s="10" t="s">
        <v>168</v>
      </c>
      <c r="E35" s="10" t="s">
        <v>153</v>
      </c>
      <c r="F35" s="10" t="s">
        <v>153</v>
      </c>
      <c r="G35" s="10"/>
      <c r="H35" s="10"/>
      <c r="I35" s="10"/>
    </row>
    <row r="36" spans="1:9" x14ac:dyDescent="0.25">
      <c r="A36" s="10"/>
      <c r="B36" s="10" t="s">
        <v>47</v>
      </c>
      <c r="C36" s="10" t="s">
        <v>171</v>
      </c>
      <c r="D36" s="10" t="s">
        <v>168</v>
      </c>
      <c r="E36" s="10" t="s">
        <v>150</v>
      </c>
      <c r="F36" s="10"/>
      <c r="G36" s="10"/>
      <c r="H36" s="10"/>
      <c r="I36" s="10"/>
    </row>
    <row r="37" spans="1:9" x14ac:dyDescent="0.25">
      <c r="A37" s="10"/>
      <c r="B37" s="10" t="s">
        <v>48</v>
      </c>
      <c r="C37" s="10" t="s">
        <v>171</v>
      </c>
      <c r="D37" s="10" t="s">
        <v>168</v>
      </c>
      <c r="E37" s="10"/>
      <c r="F37" s="10"/>
      <c r="G37" s="10"/>
      <c r="H37" s="10"/>
      <c r="I37" s="10"/>
    </row>
    <row r="38" spans="1:9" x14ac:dyDescent="0.25">
      <c r="A38" s="1" t="s">
        <v>49</v>
      </c>
      <c r="B38" s="10" t="s">
        <v>50</v>
      </c>
      <c r="C38" s="10" t="s">
        <v>171</v>
      </c>
      <c r="D38" s="10" t="s">
        <v>168</v>
      </c>
      <c r="E38" s="10" t="s">
        <v>153</v>
      </c>
      <c r="F38" s="10"/>
      <c r="G38" s="10"/>
      <c r="H38" s="10"/>
      <c r="I38" s="10"/>
    </row>
    <row r="39" spans="1:9" x14ac:dyDescent="0.25">
      <c r="A39" s="10"/>
      <c r="B39" s="10" t="s">
        <v>51</v>
      </c>
      <c r="C39" s="10" t="s">
        <v>171</v>
      </c>
      <c r="D39" s="10" t="s">
        <v>168</v>
      </c>
      <c r="E39" s="10" t="s">
        <v>153</v>
      </c>
      <c r="F39" s="10"/>
      <c r="G39" s="10"/>
      <c r="H39" s="10"/>
      <c r="I39" s="10"/>
    </row>
    <row r="40" spans="1:9" x14ac:dyDescent="0.25">
      <c r="A40" s="10"/>
      <c r="B40" s="10" t="s">
        <v>162</v>
      </c>
      <c r="C40" s="10" t="s">
        <v>171</v>
      </c>
      <c r="D40" s="10" t="s">
        <v>168</v>
      </c>
      <c r="E40" s="10" t="s">
        <v>153</v>
      </c>
      <c r="F40" s="10"/>
      <c r="G40" s="10"/>
      <c r="H40" s="10"/>
      <c r="I40" s="10"/>
    </row>
    <row r="41" spans="1:9" x14ac:dyDescent="0.25">
      <c r="A41" s="10"/>
      <c r="B41" s="10" t="s">
        <v>52</v>
      </c>
      <c r="C41" s="10" t="s">
        <v>171</v>
      </c>
      <c r="D41" s="10" t="s">
        <v>168</v>
      </c>
      <c r="E41" s="10" t="s">
        <v>153</v>
      </c>
      <c r="F41" s="10"/>
      <c r="G41" s="10"/>
      <c r="H41" s="10"/>
      <c r="I41" s="10"/>
    </row>
    <row r="42" spans="1:9" x14ac:dyDescent="0.25">
      <c r="A42" s="10"/>
      <c r="B42" s="10" t="s">
        <v>53</v>
      </c>
      <c r="C42" s="10" t="s">
        <v>172</v>
      </c>
      <c r="D42" s="10" t="s">
        <v>173</v>
      </c>
      <c r="E42" s="10" t="s">
        <v>160</v>
      </c>
      <c r="F42" s="10" t="s">
        <v>133</v>
      </c>
      <c r="G42" s="10" t="s">
        <v>133</v>
      </c>
      <c r="H42" s="10"/>
      <c r="I42" s="10"/>
    </row>
    <row r="43" spans="1:9" x14ac:dyDescent="0.25">
      <c r="A43" s="10"/>
      <c r="B43" s="10" t="s">
        <v>54</v>
      </c>
      <c r="C43" s="10" t="s">
        <v>172</v>
      </c>
      <c r="D43" s="10" t="s">
        <v>173</v>
      </c>
      <c r="E43" s="10" t="s">
        <v>160</v>
      </c>
      <c r="F43" s="10" t="s">
        <v>133</v>
      </c>
      <c r="G43" s="10" t="s">
        <v>133</v>
      </c>
      <c r="H43" s="10"/>
      <c r="I43" s="10"/>
    </row>
    <row r="44" spans="1:9" x14ac:dyDescent="0.25">
      <c r="A44" s="10"/>
      <c r="B44" s="10" t="s">
        <v>55</v>
      </c>
      <c r="C44" s="10" t="s">
        <v>172</v>
      </c>
      <c r="D44" s="10" t="s">
        <v>173</v>
      </c>
      <c r="E44" s="10" t="s">
        <v>160</v>
      </c>
      <c r="F44" s="10" t="s">
        <v>133</v>
      </c>
      <c r="G44" s="10" t="s">
        <v>133</v>
      </c>
      <c r="H44" s="10"/>
      <c r="I44" s="10"/>
    </row>
    <row r="45" spans="1:9" x14ac:dyDescent="0.25">
      <c r="A45" s="10"/>
      <c r="B45" s="10" t="s">
        <v>56</v>
      </c>
      <c r="C45" s="10" t="s">
        <v>172</v>
      </c>
      <c r="D45" s="10" t="s">
        <v>173</v>
      </c>
      <c r="E45" s="10" t="s">
        <v>160</v>
      </c>
      <c r="F45" s="10" t="s">
        <v>133</v>
      </c>
      <c r="G45" s="10" t="s">
        <v>133</v>
      </c>
      <c r="H45" s="10"/>
      <c r="I45" s="10"/>
    </row>
    <row r="46" spans="1:9" x14ac:dyDescent="0.25">
      <c r="A46" s="10"/>
      <c r="B46" s="10" t="s">
        <v>57</v>
      </c>
      <c r="C46" s="10" t="s">
        <v>172</v>
      </c>
      <c r="D46" s="10" t="s">
        <v>168</v>
      </c>
      <c r="E46" s="10" t="s">
        <v>160</v>
      </c>
      <c r="F46" s="10" t="s">
        <v>133</v>
      </c>
      <c r="G46" s="10" t="s">
        <v>133</v>
      </c>
      <c r="H46" s="10"/>
      <c r="I46" s="10"/>
    </row>
    <row r="47" spans="1:9" x14ac:dyDescent="0.25">
      <c r="A47" s="10"/>
      <c r="B47" s="10" t="s">
        <v>58</v>
      </c>
      <c r="C47" s="10" t="s">
        <v>172</v>
      </c>
      <c r="D47" s="10" t="s">
        <v>168</v>
      </c>
      <c r="E47" s="10" t="s">
        <v>160</v>
      </c>
      <c r="F47" s="10" t="s">
        <v>133</v>
      </c>
      <c r="G47" s="10" t="s">
        <v>133</v>
      </c>
      <c r="H47" s="10"/>
      <c r="I47" s="10"/>
    </row>
    <row r="48" spans="1:9" x14ac:dyDescent="0.25">
      <c r="A48" s="10"/>
      <c r="B48" s="10" t="s">
        <v>59</v>
      </c>
      <c r="C48" s="10" t="s">
        <v>172</v>
      </c>
      <c r="D48" s="10" t="s">
        <v>173</v>
      </c>
      <c r="E48" s="10" t="s">
        <v>160</v>
      </c>
      <c r="F48" s="10" t="s">
        <v>133</v>
      </c>
      <c r="G48" s="10" t="s">
        <v>133</v>
      </c>
      <c r="H48" s="10"/>
      <c r="I48" s="10"/>
    </row>
    <row r="49" spans="1:9" x14ac:dyDescent="0.25">
      <c r="A49" s="10"/>
      <c r="B49" s="10" t="s">
        <v>60</v>
      </c>
      <c r="C49" s="10" t="s">
        <v>172</v>
      </c>
      <c r="D49" s="10" t="s">
        <v>173</v>
      </c>
      <c r="E49" s="10" t="s">
        <v>160</v>
      </c>
      <c r="F49" s="10" t="s">
        <v>133</v>
      </c>
      <c r="G49" s="10" t="s">
        <v>133</v>
      </c>
      <c r="H49" s="10"/>
      <c r="I49" s="10"/>
    </row>
    <row r="50" spans="1:9" ht="18.75" x14ac:dyDescent="0.3">
      <c r="A50" s="1" t="s">
        <v>61</v>
      </c>
      <c r="B50" s="10" t="s">
        <v>62</v>
      </c>
      <c r="C50" s="10" t="s">
        <v>171</v>
      </c>
      <c r="D50" s="10" t="s">
        <v>168</v>
      </c>
      <c r="E50" s="7" t="s">
        <v>153</v>
      </c>
      <c r="F50" s="7" t="s">
        <v>153</v>
      </c>
      <c r="G50" s="5" t="s">
        <v>161</v>
      </c>
      <c r="H50" s="10"/>
      <c r="I50" s="10"/>
    </row>
    <row r="51" spans="1:9" ht="18.75" x14ac:dyDescent="0.3">
      <c r="A51" s="10"/>
      <c r="B51" s="10" t="s">
        <v>63</v>
      </c>
      <c r="C51" s="10" t="s">
        <v>171</v>
      </c>
      <c r="D51" s="10" t="s">
        <v>168</v>
      </c>
      <c r="E51" s="7" t="s">
        <v>153</v>
      </c>
      <c r="F51" s="7" t="s">
        <v>153</v>
      </c>
      <c r="G51" s="6" t="s">
        <v>161</v>
      </c>
      <c r="H51" s="10"/>
      <c r="I51" s="10"/>
    </row>
    <row r="52" spans="1:9" ht="18.75" x14ac:dyDescent="0.3">
      <c r="A52" s="10"/>
      <c r="B52" s="10" t="s">
        <v>64</v>
      </c>
      <c r="C52" s="10" t="s">
        <v>171</v>
      </c>
      <c r="D52" s="10" t="s">
        <v>168</v>
      </c>
      <c r="E52" s="7" t="s">
        <v>153</v>
      </c>
      <c r="F52" s="7" t="s">
        <v>153</v>
      </c>
      <c r="G52" s="18" t="s">
        <v>161</v>
      </c>
      <c r="H52" s="10"/>
      <c r="I52" s="10"/>
    </row>
    <row r="53" spans="1:9" ht="18.75" x14ac:dyDescent="0.3">
      <c r="A53" s="10"/>
      <c r="B53" s="10" t="s">
        <v>65</v>
      </c>
      <c r="C53" s="10" t="s">
        <v>171</v>
      </c>
      <c r="D53" s="10" t="s">
        <v>168</v>
      </c>
      <c r="E53" s="7" t="s">
        <v>153</v>
      </c>
      <c r="F53" s="7" t="s">
        <v>153</v>
      </c>
      <c r="G53" s="5" t="s">
        <v>161</v>
      </c>
      <c r="H53" s="10"/>
      <c r="I53" s="10"/>
    </row>
    <row r="54" spans="1:9" ht="18.75" x14ac:dyDescent="0.3">
      <c r="A54" s="1" t="s">
        <v>79</v>
      </c>
      <c r="B54" s="10" t="s">
        <v>66</v>
      </c>
      <c r="C54" s="10" t="s">
        <v>171</v>
      </c>
      <c r="D54" s="10" t="s">
        <v>170</v>
      </c>
      <c r="E54" s="7" t="s">
        <v>153</v>
      </c>
      <c r="F54" s="8" t="s">
        <v>153</v>
      </c>
      <c r="G54" s="18"/>
      <c r="H54" s="10"/>
      <c r="I54" s="10"/>
    </row>
    <row r="55" spans="1:9" ht="18.75" x14ac:dyDescent="0.3">
      <c r="A55" s="10"/>
      <c r="B55" s="10" t="s">
        <v>67</v>
      </c>
      <c r="C55" s="10" t="s">
        <v>171</v>
      </c>
      <c r="D55" s="10" t="s">
        <v>170</v>
      </c>
      <c r="E55" s="7" t="s">
        <v>153</v>
      </c>
      <c r="F55" s="8" t="s">
        <v>153</v>
      </c>
      <c r="G55" s="10"/>
      <c r="H55" s="10"/>
      <c r="I55" s="10"/>
    </row>
    <row r="56" spans="1:9" ht="18.75" x14ac:dyDescent="0.3">
      <c r="A56" s="10"/>
      <c r="B56" s="10" t="s">
        <v>68</v>
      </c>
      <c r="C56" s="10" t="s">
        <v>171</v>
      </c>
      <c r="D56" s="10" t="s">
        <v>170</v>
      </c>
      <c r="E56" s="7" t="s">
        <v>153</v>
      </c>
      <c r="F56" s="8" t="s">
        <v>153</v>
      </c>
      <c r="G56" s="10"/>
      <c r="H56" s="10"/>
      <c r="I56" s="10"/>
    </row>
    <row r="57" spans="1:9" ht="18.75" x14ac:dyDescent="0.3">
      <c r="A57" s="10"/>
      <c r="B57" s="10" t="s">
        <v>69</v>
      </c>
      <c r="C57" s="10" t="s">
        <v>171</v>
      </c>
      <c r="D57" s="10" t="s">
        <v>170</v>
      </c>
      <c r="E57" s="7" t="s">
        <v>153</v>
      </c>
      <c r="F57" s="8" t="s">
        <v>153</v>
      </c>
      <c r="G57" s="10"/>
      <c r="H57" s="10"/>
      <c r="I57" s="10"/>
    </row>
    <row r="58" spans="1:9" ht="18.75" x14ac:dyDescent="0.3">
      <c r="A58" s="10"/>
      <c r="B58" s="10" t="s">
        <v>70</v>
      </c>
      <c r="C58" s="10" t="s">
        <v>171</v>
      </c>
      <c r="D58" s="10" t="s">
        <v>170</v>
      </c>
      <c r="E58" s="7" t="s">
        <v>153</v>
      </c>
      <c r="F58" s="8" t="s">
        <v>153</v>
      </c>
      <c r="G58" s="10"/>
      <c r="H58" s="10"/>
      <c r="I58" s="10"/>
    </row>
    <row r="59" spans="1:9" ht="18.75" x14ac:dyDescent="0.3">
      <c r="A59" s="10"/>
      <c r="B59" s="10" t="s">
        <v>71</v>
      </c>
      <c r="C59" s="10" t="s">
        <v>171</v>
      </c>
      <c r="D59" s="10" t="s">
        <v>170</v>
      </c>
      <c r="E59" s="7" t="s">
        <v>153</v>
      </c>
      <c r="F59" s="8" t="s">
        <v>153</v>
      </c>
      <c r="G59" s="10"/>
      <c r="H59" s="10"/>
      <c r="I59" s="10"/>
    </row>
    <row r="60" spans="1:9" ht="18.75" x14ac:dyDescent="0.3">
      <c r="A60" s="10"/>
      <c r="B60" s="10" t="s">
        <v>72</v>
      </c>
      <c r="C60" s="10" t="s">
        <v>171</v>
      </c>
      <c r="D60" s="10" t="s">
        <v>170</v>
      </c>
      <c r="E60" s="7" t="s">
        <v>153</v>
      </c>
      <c r="F60" s="8" t="s">
        <v>153</v>
      </c>
      <c r="G60" s="10"/>
      <c r="H60" s="10"/>
      <c r="I60" s="10"/>
    </row>
    <row r="61" spans="1:9" x14ac:dyDescent="0.25">
      <c r="A61" s="10"/>
      <c r="B61" s="10" t="s">
        <v>73</v>
      </c>
      <c r="C61" s="10" t="s">
        <v>171</v>
      </c>
      <c r="D61" s="10" t="s">
        <v>170</v>
      </c>
      <c r="E61" s="8"/>
      <c r="F61" s="8" t="s">
        <v>153</v>
      </c>
      <c r="G61" s="10"/>
      <c r="H61" s="10"/>
      <c r="I61" s="10"/>
    </row>
    <row r="62" spans="1:9" ht="18.75" x14ac:dyDescent="0.3">
      <c r="A62" s="10"/>
      <c r="B62" s="10" t="s">
        <v>74</v>
      </c>
      <c r="C62" s="10" t="s">
        <v>171</v>
      </c>
      <c r="D62" s="10" t="s">
        <v>170</v>
      </c>
      <c r="E62" s="7" t="s">
        <v>153</v>
      </c>
      <c r="F62" s="8" t="s">
        <v>153</v>
      </c>
      <c r="G62" s="10"/>
      <c r="H62" s="10"/>
      <c r="I62" s="10"/>
    </row>
    <row r="63" spans="1:9" ht="18.75" x14ac:dyDescent="0.3">
      <c r="A63" s="10"/>
      <c r="B63" s="10" t="s">
        <v>75</v>
      </c>
      <c r="C63" s="10" t="s">
        <v>171</v>
      </c>
      <c r="D63" s="10" t="s">
        <v>170</v>
      </c>
      <c r="E63" s="7" t="s">
        <v>153</v>
      </c>
      <c r="F63" s="8" t="s">
        <v>153</v>
      </c>
      <c r="G63" s="10"/>
      <c r="H63" s="10"/>
      <c r="I63" s="10"/>
    </row>
    <row r="64" spans="1:9" ht="18.75" x14ac:dyDescent="0.3">
      <c r="A64" s="10"/>
      <c r="B64" s="10" t="s">
        <v>78</v>
      </c>
      <c r="C64" s="10" t="s">
        <v>171</v>
      </c>
      <c r="D64" s="10" t="s">
        <v>170</v>
      </c>
      <c r="E64" s="7" t="s">
        <v>153</v>
      </c>
      <c r="F64" s="8" t="s">
        <v>153</v>
      </c>
      <c r="G64" s="10"/>
      <c r="H64" s="10"/>
      <c r="I64" s="10"/>
    </row>
    <row r="65" spans="1:9" ht="18.75" x14ac:dyDescent="0.3">
      <c r="A65" s="10"/>
      <c r="B65" s="10" t="s">
        <v>76</v>
      </c>
      <c r="C65" s="10" t="s">
        <v>171</v>
      </c>
      <c r="D65" s="10" t="s">
        <v>170</v>
      </c>
      <c r="E65" s="9" t="s">
        <v>159</v>
      </c>
      <c r="F65" s="8" t="s">
        <v>153</v>
      </c>
      <c r="G65" s="10"/>
      <c r="H65" s="10"/>
      <c r="I65" s="10"/>
    </row>
    <row r="66" spans="1:9" ht="18.75" x14ac:dyDescent="0.3">
      <c r="A66" s="10"/>
      <c r="B66" s="10" t="s">
        <v>77</v>
      </c>
      <c r="C66" s="10" t="s">
        <v>171</v>
      </c>
      <c r="D66" s="10" t="s">
        <v>170</v>
      </c>
      <c r="E66" s="7" t="s">
        <v>153</v>
      </c>
      <c r="F66" s="8" t="s">
        <v>153</v>
      </c>
      <c r="G66" s="10"/>
      <c r="H66" s="10"/>
      <c r="I66" s="10"/>
    </row>
    <row r="67" spans="1:9" ht="18.75" x14ac:dyDescent="0.3">
      <c r="A67" s="10"/>
      <c r="B67" s="10" t="s">
        <v>80</v>
      </c>
      <c r="C67" s="10" t="s">
        <v>171</v>
      </c>
      <c r="D67" s="10" t="s">
        <v>170</v>
      </c>
      <c r="E67" s="7" t="s">
        <v>153</v>
      </c>
      <c r="F67" s="8" t="s">
        <v>153</v>
      </c>
      <c r="G67" s="10"/>
      <c r="H67" s="10"/>
      <c r="I67" s="10"/>
    </row>
    <row r="68" spans="1:9" ht="18.75" x14ac:dyDescent="0.3">
      <c r="A68" s="10"/>
      <c r="B68" s="10" t="s">
        <v>82</v>
      </c>
      <c r="C68" s="10" t="s">
        <v>171</v>
      </c>
      <c r="D68" s="10" t="s">
        <v>170</v>
      </c>
      <c r="E68" s="7" t="s">
        <v>153</v>
      </c>
      <c r="F68" s="8" t="s">
        <v>153</v>
      </c>
      <c r="G68" s="10"/>
      <c r="H68" s="10"/>
      <c r="I68" s="10"/>
    </row>
    <row r="69" spans="1:9" ht="18.75" x14ac:dyDescent="0.3">
      <c r="A69" s="10"/>
      <c r="B69" s="10" t="s">
        <v>81</v>
      </c>
      <c r="C69" s="10" t="s">
        <v>171</v>
      </c>
      <c r="D69" s="10" t="s">
        <v>170</v>
      </c>
      <c r="E69" s="7" t="s">
        <v>153</v>
      </c>
      <c r="F69" s="8" t="s">
        <v>153</v>
      </c>
      <c r="G69" s="10"/>
      <c r="H69" s="10"/>
      <c r="I69" s="10"/>
    </row>
    <row r="70" spans="1:9" ht="18.75" x14ac:dyDescent="0.3">
      <c r="A70" s="10"/>
      <c r="B70" s="10" t="s">
        <v>83</v>
      </c>
      <c r="C70" s="10" t="s">
        <v>171</v>
      </c>
      <c r="D70" s="10" t="s">
        <v>170</v>
      </c>
      <c r="E70" s="7" t="s">
        <v>153</v>
      </c>
      <c r="F70" s="8" t="s">
        <v>153</v>
      </c>
      <c r="G70" s="10"/>
      <c r="H70" s="10"/>
      <c r="I70" s="10"/>
    </row>
    <row r="71" spans="1:9" ht="18.75" x14ac:dyDescent="0.3">
      <c r="A71" s="10"/>
      <c r="B71" s="10" t="s">
        <v>84</v>
      </c>
      <c r="C71" s="10" t="s">
        <v>171</v>
      </c>
      <c r="D71" s="10" t="s">
        <v>170</v>
      </c>
      <c r="E71" s="7" t="s">
        <v>153</v>
      </c>
      <c r="F71" s="8" t="s">
        <v>153</v>
      </c>
      <c r="G71" s="10"/>
      <c r="H71" s="10"/>
      <c r="I71" s="10"/>
    </row>
    <row r="72" spans="1:9" ht="18.75" x14ac:dyDescent="0.3">
      <c r="A72" s="10"/>
      <c r="B72" s="10" t="s">
        <v>85</v>
      </c>
      <c r="C72" s="10" t="s">
        <v>171</v>
      </c>
      <c r="D72" s="10" t="s">
        <v>170</v>
      </c>
      <c r="E72" s="7" t="s">
        <v>153</v>
      </c>
      <c r="F72" s="8" t="s">
        <v>153</v>
      </c>
      <c r="G72" s="10"/>
      <c r="H72" s="10"/>
      <c r="I72" s="10"/>
    </row>
    <row r="73" spans="1:9" ht="18.75" x14ac:dyDescent="0.3">
      <c r="A73" s="1" t="s">
        <v>86</v>
      </c>
      <c r="B73" s="10" t="s">
        <v>87</v>
      </c>
      <c r="C73" s="10" t="s">
        <v>171</v>
      </c>
      <c r="D73" s="10" t="s">
        <v>173</v>
      </c>
      <c r="E73" s="7" t="s">
        <v>153</v>
      </c>
      <c r="F73" s="8" t="s">
        <v>153</v>
      </c>
      <c r="G73" s="10"/>
      <c r="H73" s="10"/>
      <c r="I73" s="10"/>
    </row>
    <row r="74" spans="1:9" ht="18.75" x14ac:dyDescent="0.3">
      <c r="A74" s="10"/>
      <c r="B74" s="10" t="s">
        <v>88</v>
      </c>
      <c r="C74" s="10" t="s">
        <v>171</v>
      </c>
      <c r="D74" s="10" t="s">
        <v>173</v>
      </c>
      <c r="E74" s="7" t="s">
        <v>153</v>
      </c>
      <c r="F74" s="8" t="s">
        <v>153</v>
      </c>
      <c r="G74" s="10"/>
      <c r="H74" s="10"/>
      <c r="I74" s="10"/>
    </row>
    <row r="75" spans="1:9" ht="18.75" x14ac:dyDescent="0.3">
      <c r="A75" s="10"/>
      <c r="B75" s="10" t="s">
        <v>89</v>
      </c>
      <c r="C75" s="10" t="s">
        <v>171</v>
      </c>
      <c r="D75" s="10" t="s">
        <v>173</v>
      </c>
      <c r="E75" s="7" t="s">
        <v>153</v>
      </c>
      <c r="F75" s="8" t="s">
        <v>153</v>
      </c>
      <c r="G75" s="10"/>
      <c r="H75" s="10"/>
      <c r="I75" s="10"/>
    </row>
    <row r="76" spans="1:9" ht="18.75" x14ac:dyDescent="0.3">
      <c r="A76" s="10"/>
      <c r="B76" s="10" t="s">
        <v>90</v>
      </c>
      <c r="C76" s="10" t="s">
        <v>171</v>
      </c>
      <c r="D76" s="10" t="s">
        <v>173</v>
      </c>
      <c r="E76" s="7" t="s">
        <v>153</v>
      </c>
      <c r="F76" s="8" t="s">
        <v>153</v>
      </c>
      <c r="G76" s="10"/>
      <c r="H76" s="10"/>
      <c r="I76" s="10"/>
    </row>
    <row r="77" spans="1:9" x14ac:dyDescent="0.25">
      <c r="A77" s="10"/>
      <c r="B77" s="10" t="s">
        <v>92</v>
      </c>
      <c r="C77" s="10" t="s">
        <v>171</v>
      </c>
      <c r="D77" s="10" t="s">
        <v>173</v>
      </c>
      <c r="E77" s="8"/>
      <c r="F77" s="8" t="s">
        <v>153</v>
      </c>
      <c r="G77" s="10"/>
      <c r="H77" s="10"/>
      <c r="I77" s="10"/>
    </row>
    <row r="78" spans="1:9" ht="18.75" x14ac:dyDescent="0.3">
      <c r="A78" s="10"/>
      <c r="B78" s="10" t="s">
        <v>91</v>
      </c>
      <c r="C78" s="10" t="s">
        <v>171</v>
      </c>
      <c r="D78" s="10" t="s">
        <v>173</v>
      </c>
      <c r="E78" s="7" t="s">
        <v>153</v>
      </c>
      <c r="F78" s="8" t="s">
        <v>153</v>
      </c>
      <c r="G78" s="10"/>
      <c r="H78" s="10"/>
      <c r="I78" s="10"/>
    </row>
    <row r="79" spans="1:9" ht="18.75" x14ac:dyDescent="0.3">
      <c r="A79" s="10"/>
      <c r="B79" s="10" t="s">
        <v>93</v>
      </c>
      <c r="C79" s="10" t="s">
        <v>171</v>
      </c>
      <c r="D79" s="10" t="s">
        <v>173</v>
      </c>
      <c r="E79" s="7" t="s">
        <v>153</v>
      </c>
      <c r="F79" s="8" t="s">
        <v>153</v>
      </c>
      <c r="G79" s="10"/>
      <c r="H79" s="10"/>
      <c r="I79" s="10"/>
    </row>
    <row r="80" spans="1:9" ht="18.75" x14ac:dyDescent="0.3">
      <c r="A80" s="1" t="s">
        <v>113</v>
      </c>
      <c r="B80" s="10" t="s">
        <v>114</v>
      </c>
      <c r="C80" s="10" t="s">
        <v>172</v>
      </c>
      <c r="D80" s="10" t="s">
        <v>170</v>
      </c>
      <c r="E80" s="7" t="s">
        <v>153</v>
      </c>
      <c r="F80" s="10" t="s">
        <v>153</v>
      </c>
      <c r="G80" s="10"/>
      <c r="H80" s="10"/>
      <c r="I80" s="10"/>
    </row>
    <row r="81" spans="1:9" x14ac:dyDescent="0.25">
      <c r="A81" s="10"/>
      <c r="B81" s="10" t="s">
        <v>115</v>
      </c>
      <c r="C81" s="10" t="s">
        <v>172</v>
      </c>
      <c r="D81" s="10" t="s">
        <v>170</v>
      </c>
      <c r="E81" s="13" t="s">
        <v>155</v>
      </c>
      <c r="F81" s="10" t="s">
        <v>133</v>
      </c>
      <c r="G81" s="10" t="s">
        <v>133</v>
      </c>
      <c r="H81" s="10"/>
      <c r="I81" s="10"/>
    </row>
    <row r="82" spans="1:9" x14ac:dyDescent="0.25">
      <c r="A82" s="10"/>
      <c r="B82" s="10" t="s">
        <v>116</v>
      </c>
      <c r="C82" s="10" t="s">
        <v>172</v>
      </c>
      <c r="D82" s="10" t="s">
        <v>170</v>
      </c>
      <c r="E82" s="13" t="s">
        <v>156</v>
      </c>
      <c r="F82" s="10" t="s">
        <v>133</v>
      </c>
      <c r="G82" s="10" t="s">
        <v>133</v>
      </c>
      <c r="H82" s="10"/>
      <c r="I82" s="10"/>
    </row>
    <row r="83" spans="1:9" x14ac:dyDescent="0.25">
      <c r="A83" s="1" t="s">
        <v>117</v>
      </c>
      <c r="B83" s="10" t="s">
        <v>118</v>
      </c>
      <c r="C83" s="10" t="s">
        <v>172</v>
      </c>
      <c r="D83" s="10" t="s">
        <v>173</v>
      </c>
      <c r="E83" s="10" t="s">
        <v>157</v>
      </c>
      <c r="F83" s="10" t="s">
        <v>133</v>
      </c>
      <c r="G83" s="10" t="s">
        <v>133</v>
      </c>
      <c r="H83" s="10"/>
      <c r="I83" s="10"/>
    </row>
    <row r="84" spans="1:9" x14ac:dyDescent="0.25">
      <c r="A84" s="10"/>
      <c r="B84" s="10" t="s">
        <v>119</v>
      </c>
      <c r="C84" s="10" t="s">
        <v>172</v>
      </c>
      <c r="D84" s="10" t="s">
        <v>173</v>
      </c>
      <c r="E84" s="13" t="s">
        <v>158</v>
      </c>
      <c r="F84" s="10" t="s">
        <v>133</v>
      </c>
      <c r="G84" s="10" t="s">
        <v>133</v>
      </c>
      <c r="H84" s="10"/>
      <c r="I84" s="10"/>
    </row>
    <row r="85" spans="1:9" x14ac:dyDescent="0.25">
      <c r="A85" s="10"/>
      <c r="B85" s="10"/>
      <c r="C85" s="10"/>
      <c r="D85" s="10"/>
      <c r="E85" s="13"/>
      <c r="F85" s="10"/>
      <c r="G85" s="10"/>
      <c r="H85" s="10"/>
      <c r="I85" s="10"/>
    </row>
    <row r="86" spans="1:9" x14ac:dyDescent="0.25">
      <c r="A86" s="10"/>
      <c r="B86" s="10"/>
      <c r="C86" s="10"/>
      <c r="D86" s="10"/>
      <c r="E86" s="10"/>
      <c r="F86" s="10"/>
      <c r="G86" s="10"/>
      <c r="H86" s="10"/>
      <c r="I86" s="10"/>
    </row>
    <row r="87" spans="1:9" x14ac:dyDescent="0.25">
      <c r="A87" s="10"/>
      <c r="B87" s="10" t="s">
        <v>171</v>
      </c>
      <c r="C87" s="10">
        <f>COUNTIF(C2:C84,"Recording")</f>
        <v>58</v>
      </c>
      <c r="D87" s="10" t="s">
        <v>168</v>
      </c>
      <c r="E87" s="10">
        <f>COUNTIF(D2:D84,"Low")</f>
        <v>39</v>
      </c>
      <c r="F87" s="10">
        <f>E87/E$91</f>
        <v>0.46987951807228917</v>
      </c>
      <c r="G87" s="10"/>
      <c r="H87" s="10"/>
      <c r="I87" s="10"/>
    </row>
    <row r="88" spans="1:9" x14ac:dyDescent="0.25">
      <c r="A88" s="10"/>
      <c r="B88" s="10" t="s">
        <v>172</v>
      </c>
      <c r="C88" s="10">
        <f>COUNTIF(C2:C84,"Evaluation")</f>
        <v>15</v>
      </c>
      <c r="D88" s="10" t="s">
        <v>173</v>
      </c>
      <c r="E88" s="10">
        <f>COUNTIF(D2:D84,"Medium")</f>
        <v>15</v>
      </c>
      <c r="F88" s="10">
        <f t="shared" ref="F88:F91" si="0">E88/E$91</f>
        <v>0.18072289156626506</v>
      </c>
      <c r="G88" s="10"/>
      <c r="H88" s="10"/>
      <c r="I88" s="10"/>
    </row>
    <row r="89" spans="1:9" x14ac:dyDescent="0.25">
      <c r="B89" s="10" t="s">
        <v>167</v>
      </c>
      <c r="C89">
        <f>COUNTIF(C2:C84,"Weighing")</f>
        <v>5</v>
      </c>
      <c r="D89" s="10" t="s">
        <v>170</v>
      </c>
      <c r="E89">
        <f>COUNTIF(D2:D84,"High")</f>
        <v>29</v>
      </c>
      <c r="F89" s="10">
        <f t="shared" si="0"/>
        <v>0.3493975903614458</v>
      </c>
    </row>
    <row r="90" spans="1:9" x14ac:dyDescent="0.25">
      <c r="B90" s="10" t="s">
        <v>169</v>
      </c>
      <c r="C90">
        <f>COUNTIF(C2:C84,"Chemical analysis")</f>
        <v>5</v>
      </c>
      <c r="D90" s="10" t="s">
        <v>178</v>
      </c>
      <c r="E90">
        <f>COUNTIF(D2:D84,"Very High")</f>
        <v>0</v>
      </c>
      <c r="F90" s="10">
        <f t="shared" si="0"/>
        <v>0</v>
      </c>
    </row>
    <row r="91" spans="1:9" x14ac:dyDescent="0.25">
      <c r="B91" s="10" t="s">
        <v>177</v>
      </c>
      <c r="C91">
        <f>COUNTIF(C2:C84,"Breed specific research")</f>
        <v>0</v>
      </c>
      <c r="D91" s="10" t="s">
        <v>179</v>
      </c>
      <c r="E91">
        <f>SUM(E87:E90)</f>
        <v>83</v>
      </c>
      <c r="F91" s="10">
        <f t="shared" si="0"/>
        <v>1</v>
      </c>
    </row>
    <row r="92" spans="1:9" x14ac:dyDescent="0.25">
      <c r="B92" s="10" t="s">
        <v>179</v>
      </c>
      <c r="C92">
        <f>SUM(C87:C91)</f>
        <v>83</v>
      </c>
    </row>
  </sheetData>
  <hyperlinks>
    <hyperlink ref="G1" r:id="rId1" display="https://bioportal.bioontology.org/ontologies/CMO" xr:uid="{00000000-0004-0000-0100-000000000000}"/>
    <hyperlink ref="G2" r:id="rId2" xr:uid="{00000000-0004-0000-0100-000001000000}"/>
    <hyperlink ref="E2" r:id="rId3" display="http://aaa.animalgenome.org/cgi-bin/amion/term-details.cgi?term=VT:0015043" xr:uid="{00000000-0004-0000-0100-000002000000}"/>
    <hyperlink ref="E3" r:id="rId4" display="http://aaa.animalgenome.org/cgi-bin/amion/term-details.cgi?term=VT:0015043" xr:uid="{00000000-0004-0000-0100-000003000000}"/>
    <hyperlink ref="E4" r:id="rId5" display="http://aaa.animalgenome.org/cgi-bin/amion/term-details.cgi?term=VT:0015043" xr:uid="{00000000-0004-0000-0100-000004000000}"/>
    <hyperlink ref="E5" r:id="rId6" display="http://aaa.animalgenome.org/cgi-bin/amion/term-details.cgi?term=VT:0015043" xr:uid="{00000000-0004-0000-0100-000005000000}"/>
    <hyperlink ref="G3" r:id="rId7" xr:uid="{00000000-0004-0000-0100-000006000000}"/>
    <hyperlink ref="G4" r:id="rId8" xr:uid="{00000000-0004-0000-0100-000007000000}"/>
    <hyperlink ref="G5" r:id="rId9" xr:uid="{00000000-0004-0000-0100-000008000000}"/>
    <hyperlink ref="G6" r:id="rId10" display="http://aaa.animalgenome.org/cgi-bin/amico/term-details.cgi?term=CMO:0000794" xr:uid="{00000000-0004-0000-0100-000009000000}"/>
    <hyperlink ref="G7" r:id="rId11" display="http://aaa.animalgenome.org/cgi-bin/amico/term-details.cgi?term=CMO:0000794" xr:uid="{00000000-0004-0000-0100-00000A000000}"/>
    <hyperlink ref="E17" r:id="rId12" display="http://aaa.animalgenome.org/cgi-bin/amion/term-details.cgi?term=VT:0001731" xr:uid="{00000000-0004-0000-0100-00000B000000}"/>
    <hyperlink ref="G32" r:id="rId13" display="http://aaa.animalgenome.org/cgi-bin/amico/term-details.cgi?term=CMO:0001021" xr:uid="{00000000-0004-0000-0100-00000C000000}"/>
    <hyperlink ref="E19" r:id="rId14" display="http://aaa.animalgenome.org/cgi-bin/amion/term-details.cgi?term=VT:0001731" xr:uid="{00000000-0004-0000-0100-00000D000000}"/>
    <hyperlink ref="G19" r:id="rId15" display="http://aaa.animalgenome.org/cgi-bin/amico/term-details.cgi?term=CMO:0000419" xr:uid="{00000000-0004-0000-0100-00000E000000}"/>
    <hyperlink ref="E81" r:id="rId16" display="http://aaa.animalgenome.org/cgi-bin/amion/term-details.cgi?term=VT:1000067" xr:uid="{00000000-0004-0000-0100-00000F000000}"/>
    <hyperlink ref="E82" r:id="rId17" display="http://aaa.animalgenome.org/cgi-bin/amion/term-details.cgi?term=VT:1000738" xr:uid="{00000000-0004-0000-0100-000010000000}"/>
    <hyperlink ref="E84" r:id="rId18" display="http://aaa.animalgenome.org/cgi-bin/amion/term-details.cgi?term=VT:0010452" xr:uid="{00000000-0004-0000-0100-000011000000}"/>
    <hyperlink ref="H2" r:id="rId19" display="https://www.ebi.ac.uk/ols/ontologies/atol/terms?iri=http%3A%2F%2Fopendata.inra.fr%2FATOL%2FATOL_0001518&amp;viewMode=All&amp;siblings=false" xr:uid="{00000000-0004-0000-0100-000012000000}"/>
    <hyperlink ref="I2" r:id="rId20" xr:uid="{00000000-0004-0000-0100-000013000000}"/>
  </hyperlinks>
  <pageMargins left="0.7" right="0.7" top="0.75" bottom="0.75" header="0.3" footer="0.3"/>
  <pageSetup orientation="portrait" horizontalDpi="300" verticalDpi="300" r:id="rId21"/>
  <legacyDrawing r:id="rId2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33"/>
  <sheetViews>
    <sheetView workbookViewId="0">
      <selection activeCell="C20" sqref="C20"/>
    </sheetView>
  </sheetViews>
  <sheetFormatPr defaultColWidth="8.85546875" defaultRowHeight="15" x14ac:dyDescent="0.25"/>
  <cols>
    <col min="1" max="1" width="20.85546875" customWidth="1"/>
    <col min="2" max="2" width="34.140625" customWidth="1"/>
    <col min="3" max="3" width="40" customWidth="1"/>
    <col min="4" max="4" width="34.140625" customWidth="1"/>
    <col min="5" max="5" width="32.42578125" customWidth="1"/>
    <col min="6" max="6" width="29.42578125" customWidth="1"/>
    <col min="7" max="7" width="24.85546875" customWidth="1"/>
    <col min="8" max="8" width="22.85546875" customWidth="1"/>
  </cols>
  <sheetData>
    <row r="1" spans="1:9" x14ac:dyDescent="0.25">
      <c r="B1" s="1" t="s">
        <v>1</v>
      </c>
      <c r="C1" s="1" t="s">
        <v>175</v>
      </c>
      <c r="D1" s="1" t="s">
        <v>176</v>
      </c>
      <c r="E1" s="1" t="s">
        <v>120</v>
      </c>
      <c r="F1" s="1" t="s">
        <v>131</v>
      </c>
      <c r="G1" s="11" t="s">
        <v>132</v>
      </c>
      <c r="H1" s="1" t="s">
        <v>130</v>
      </c>
      <c r="I1" s="1" t="s">
        <v>164</v>
      </c>
    </row>
    <row r="2" spans="1:9" x14ac:dyDescent="0.25">
      <c r="A2" s="1" t="s">
        <v>174</v>
      </c>
      <c r="C2" t="s">
        <v>15</v>
      </c>
    </row>
    <row r="3" spans="1:9" x14ac:dyDescent="0.25">
      <c r="C3" t="s">
        <v>16</v>
      </c>
      <c r="E3" t="s">
        <v>154</v>
      </c>
      <c r="F3" t="s">
        <v>133</v>
      </c>
      <c r="G3" t="s">
        <v>133</v>
      </c>
    </row>
    <row r="4" spans="1:9" x14ac:dyDescent="0.25">
      <c r="D4" t="s">
        <v>17</v>
      </c>
      <c r="G4" s="2" t="s">
        <v>129</v>
      </c>
    </row>
    <row r="5" spans="1:9" x14ac:dyDescent="0.25">
      <c r="A5" s="1" t="s">
        <v>18</v>
      </c>
      <c r="D5" t="s">
        <v>19</v>
      </c>
      <c r="E5" t="s">
        <v>153</v>
      </c>
      <c r="F5" t="s">
        <v>153</v>
      </c>
      <c r="G5" t="s">
        <v>153</v>
      </c>
    </row>
    <row r="6" spans="1:9" x14ac:dyDescent="0.25">
      <c r="D6" t="s">
        <v>21</v>
      </c>
      <c r="E6" t="s">
        <v>153</v>
      </c>
      <c r="F6" t="s">
        <v>153</v>
      </c>
      <c r="G6" t="s">
        <v>153</v>
      </c>
    </row>
    <row r="7" spans="1:9" x14ac:dyDescent="0.25">
      <c r="D7" t="s">
        <v>20</v>
      </c>
      <c r="E7" t="s">
        <v>153</v>
      </c>
      <c r="F7" t="s">
        <v>153</v>
      </c>
      <c r="G7" t="s">
        <v>153</v>
      </c>
    </row>
    <row r="8" spans="1:9" x14ac:dyDescent="0.25">
      <c r="D8" t="s">
        <v>22</v>
      </c>
      <c r="E8" t="s">
        <v>153</v>
      </c>
      <c r="F8" t="s">
        <v>153</v>
      </c>
      <c r="G8" t="s">
        <v>153</v>
      </c>
    </row>
    <row r="9" spans="1:9" x14ac:dyDescent="0.25">
      <c r="D9" t="s">
        <v>30</v>
      </c>
      <c r="E9" t="s">
        <v>153</v>
      </c>
      <c r="F9" t="s">
        <v>153</v>
      </c>
      <c r="G9" t="s">
        <v>153</v>
      </c>
    </row>
    <row r="10" spans="1:9" x14ac:dyDescent="0.25">
      <c r="A10" s="1" t="s">
        <v>31</v>
      </c>
      <c r="D10" s="10" t="s">
        <v>36</v>
      </c>
      <c r="E10" t="s">
        <v>153</v>
      </c>
      <c r="F10" t="s">
        <v>153</v>
      </c>
      <c r="G10" t="s">
        <v>153</v>
      </c>
    </row>
    <row r="11" spans="1:9" x14ac:dyDescent="0.25">
      <c r="D11" s="10" t="s">
        <v>37</v>
      </c>
      <c r="E11" t="s">
        <v>153</v>
      </c>
      <c r="F11" t="s">
        <v>153</v>
      </c>
      <c r="G11" t="s">
        <v>153</v>
      </c>
    </row>
    <row r="12" spans="1:9" x14ac:dyDescent="0.25">
      <c r="D12" s="10" t="s">
        <v>38</v>
      </c>
      <c r="E12" t="s">
        <v>153</v>
      </c>
      <c r="F12" t="s">
        <v>153</v>
      </c>
      <c r="G12" t="s">
        <v>153</v>
      </c>
    </row>
    <row r="13" spans="1:9" x14ac:dyDescent="0.25">
      <c r="D13" s="10" t="s">
        <v>39</v>
      </c>
      <c r="E13" t="s">
        <v>153</v>
      </c>
      <c r="F13" t="s">
        <v>153</v>
      </c>
      <c r="G13" t="s">
        <v>153</v>
      </c>
    </row>
    <row r="14" spans="1:9" x14ac:dyDescent="0.25">
      <c r="D14" s="10" t="s">
        <v>40</v>
      </c>
      <c r="E14" t="s">
        <v>153</v>
      </c>
      <c r="F14" t="s">
        <v>153</v>
      </c>
      <c r="G14" t="e">
        <f>-#REF!</f>
        <v>#REF!</v>
      </c>
    </row>
    <row r="15" spans="1:9" x14ac:dyDescent="0.25">
      <c r="C15" s="10" t="s">
        <v>41</v>
      </c>
      <c r="E15" t="s">
        <v>151</v>
      </c>
      <c r="G15" t="s">
        <v>152</v>
      </c>
    </row>
    <row r="16" spans="1:9" ht="18.75" x14ac:dyDescent="0.3">
      <c r="A16" s="1" t="s">
        <v>94</v>
      </c>
      <c r="D16" t="s">
        <v>95</v>
      </c>
      <c r="E16" s="7" t="s">
        <v>153</v>
      </c>
      <c r="F16" s="8" t="s">
        <v>153</v>
      </c>
    </row>
    <row r="17" spans="1:6" ht="18.75" x14ac:dyDescent="0.3">
      <c r="D17" t="s">
        <v>96</v>
      </c>
      <c r="E17" s="7" t="s">
        <v>153</v>
      </c>
      <c r="F17" s="8" t="s">
        <v>153</v>
      </c>
    </row>
    <row r="18" spans="1:6" ht="18.75" x14ac:dyDescent="0.3">
      <c r="D18" t="s">
        <v>97</v>
      </c>
      <c r="E18" s="7" t="s">
        <v>153</v>
      </c>
      <c r="F18" s="8" t="s">
        <v>153</v>
      </c>
    </row>
    <row r="19" spans="1:6" ht="18.75" x14ac:dyDescent="0.3">
      <c r="D19" t="s">
        <v>98</v>
      </c>
      <c r="E19" s="7" t="s">
        <v>153</v>
      </c>
      <c r="F19" s="8" t="s">
        <v>153</v>
      </c>
    </row>
    <row r="20" spans="1:6" ht="18.75" x14ac:dyDescent="0.3">
      <c r="D20" t="s">
        <v>99</v>
      </c>
      <c r="E20" s="7" t="s">
        <v>153</v>
      </c>
      <c r="F20" s="8" t="s">
        <v>153</v>
      </c>
    </row>
    <row r="21" spans="1:6" ht="18.75" x14ac:dyDescent="0.3">
      <c r="D21" t="s">
        <v>100</v>
      </c>
      <c r="E21" s="7" t="s">
        <v>153</v>
      </c>
      <c r="F21" s="8"/>
    </row>
    <row r="22" spans="1:6" ht="18.75" x14ac:dyDescent="0.3">
      <c r="D22" t="s">
        <v>103</v>
      </c>
      <c r="E22" s="7" t="s">
        <v>153</v>
      </c>
      <c r="F22" s="8" t="s">
        <v>153</v>
      </c>
    </row>
    <row r="23" spans="1:6" ht="18.75" x14ac:dyDescent="0.3">
      <c r="D23" t="s">
        <v>101</v>
      </c>
      <c r="E23" s="7" t="s">
        <v>153</v>
      </c>
      <c r="F23" s="8" t="s">
        <v>153</v>
      </c>
    </row>
    <row r="24" spans="1:6" ht="18.75" x14ac:dyDescent="0.3">
      <c r="D24" t="s">
        <v>102</v>
      </c>
      <c r="E24" s="7" t="s">
        <v>153</v>
      </c>
      <c r="F24" s="8" t="s">
        <v>153</v>
      </c>
    </row>
    <row r="25" spans="1:6" ht="18.75" x14ac:dyDescent="0.3">
      <c r="D25" t="s">
        <v>104</v>
      </c>
      <c r="E25" s="7" t="s">
        <v>153</v>
      </c>
      <c r="F25" s="8" t="s">
        <v>153</v>
      </c>
    </row>
    <row r="26" spans="1:6" ht="18.75" x14ac:dyDescent="0.3">
      <c r="A26" s="1" t="s">
        <v>23</v>
      </c>
      <c r="D26" t="s">
        <v>105</v>
      </c>
      <c r="E26" s="7" t="s">
        <v>153</v>
      </c>
      <c r="F26" s="8"/>
    </row>
    <row r="27" spans="1:6" ht="18.75" x14ac:dyDescent="0.3">
      <c r="D27" t="s">
        <v>106</v>
      </c>
      <c r="E27" s="7" t="s">
        <v>153</v>
      </c>
      <c r="F27" s="8" t="s">
        <v>153</v>
      </c>
    </row>
    <row r="28" spans="1:6" ht="18.75" x14ac:dyDescent="0.3">
      <c r="D28" t="s">
        <v>107</v>
      </c>
      <c r="E28" s="7" t="s">
        <v>153</v>
      </c>
      <c r="F28" s="8" t="s">
        <v>153</v>
      </c>
    </row>
    <row r="29" spans="1:6" ht="18.75" x14ac:dyDescent="0.3">
      <c r="A29" s="1" t="s">
        <v>49</v>
      </c>
      <c r="D29" t="s">
        <v>109</v>
      </c>
      <c r="E29" s="7" t="s">
        <v>153</v>
      </c>
      <c r="F29" t="s">
        <v>153</v>
      </c>
    </row>
    <row r="30" spans="1:6" ht="18.75" x14ac:dyDescent="0.3">
      <c r="D30" t="s">
        <v>108</v>
      </c>
      <c r="E30" s="7" t="s">
        <v>153</v>
      </c>
      <c r="F30" t="s">
        <v>153</v>
      </c>
    </row>
    <row r="31" spans="1:6" ht="18.75" x14ac:dyDescent="0.3">
      <c r="D31" t="s">
        <v>110</v>
      </c>
      <c r="E31" s="7" t="s">
        <v>153</v>
      </c>
      <c r="F31" t="s">
        <v>153</v>
      </c>
    </row>
    <row r="32" spans="1:6" ht="18.75" x14ac:dyDescent="0.3">
      <c r="D32" t="s">
        <v>111</v>
      </c>
      <c r="E32" s="7" t="s">
        <v>153</v>
      </c>
      <c r="F32" t="s">
        <v>153</v>
      </c>
    </row>
    <row r="33" spans="4:6" ht="18.75" x14ac:dyDescent="0.3">
      <c r="D33" t="s">
        <v>112</v>
      </c>
      <c r="E33" s="7" t="s">
        <v>153</v>
      </c>
      <c r="F33" t="s">
        <v>153</v>
      </c>
    </row>
  </sheetData>
  <hyperlinks>
    <hyperlink ref="G4" r:id="rId1" display="https://www.ebi.ac.uk/ols/search?q=IAO_0000115&amp;exact=true&amp;type=property&amp;ontology=atol" xr:uid="{00000000-0004-0000-0200-000000000000}"/>
    <hyperlink ref="G1" r:id="rId2" display="https://bioportal.bioontology.org/ontologies/CMO" xr:uid="{00000000-0004-0000-0200-000001000000}"/>
  </hyperlinks>
  <pageMargins left="0.7" right="0.7" top="0.75" bottom="0.75" header="0.3" footer="0.3"/>
  <pageSetup orientation="portrait" horizontalDpi="300" verticalDpi="300"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Description</vt:lpstr>
      <vt:lpstr>NTM Animal</vt:lpstr>
      <vt:lpstr>NTM construction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Tomas Klingström</dc:creator>
  <cp:lastModifiedBy>Mrs. HJ Jansen van Vuuren</cp:lastModifiedBy>
  <dcterms:created xsi:type="dcterms:W3CDTF">2019-02-18T15:57:51Z</dcterms:created>
  <dcterms:modified xsi:type="dcterms:W3CDTF">2024-11-29T05:11:53Z</dcterms:modified>
</cp:coreProperties>
</file>