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kneubehl\Desktop\manuscripts\mitogenome_method\resubmission to scientific reports after review\"/>
    </mc:Choice>
  </mc:AlternateContent>
  <xr:revisionPtr revIDLastSave="0" documentId="13_ncr:1_{6A0481C1-FB59-4866-BAB4-464B5F5E8C22}" xr6:coauthVersionLast="47" xr6:coauthVersionMax="47" xr10:uidLastSave="{00000000-0000-0000-0000-000000000000}"/>
  <bookViews>
    <workbookView xWindow="-108" yWindow="-108" windowWidth="41496" windowHeight="16896" firstSheet="1" activeTab="1" xr2:uid="{D8482210-5262-48BD-B57A-5D2CFD551B32}"/>
  </bookViews>
  <sheets>
    <sheet name="Table S1" sheetId="5" r:id="rId1"/>
    <sheet name="Table S2" sheetId="3" r:id="rId2"/>
    <sheet name="Table S3" sheetId="10" r:id="rId3"/>
    <sheet name="Table S4" sheetId="4" r:id="rId4"/>
    <sheet name="Table S5" sheetId="2" r:id="rId5"/>
    <sheet name="Table S6" sheetId="12" r:id="rId6"/>
    <sheet name="Table S7" sheetId="13" r:id="rId7"/>
    <sheet name="Table S8" sheetId="1" r:id="rId8"/>
    <sheet name="Table S9" sheetId="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3" l="1"/>
  <c r="C12" i="13"/>
  <c r="B12" i="13"/>
  <c r="G11" i="2"/>
  <c r="G10" i="2"/>
  <c r="G33" i="2" l="1"/>
  <c r="G17" i="2"/>
  <c r="G31" i="2"/>
  <c r="G30" i="2"/>
  <c r="G29" i="2"/>
  <c r="G5" i="2"/>
  <c r="G6" i="2"/>
  <c r="G7" i="2"/>
  <c r="G14" i="2"/>
  <c r="G15" i="2"/>
  <c r="G20" i="2"/>
  <c r="G13" i="2"/>
  <c r="G19" i="2"/>
  <c r="G23" i="2"/>
  <c r="G4" i="2"/>
  <c r="G28" i="2"/>
  <c r="G25" i="2"/>
  <c r="G9" i="2"/>
  <c r="G24" i="2"/>
  <c r="G18" i="2"/>
  <c r="G16" i="2"/>
  <c r="G12" i="2"/>
  <c r="G8" i="2"/>
  <c r="G22" i="2"/>
  <c r="G21" i="2"/>
  <c r="G26" i="2"/>
  <c r="G27" i="2"/>
  <c r="G3" i="2"/>
  <c r="G32" i="2"/>
  <c r="G34" i="2"/>
</calcChain>
</file>

<file path=xl/sharedStrings.xml><?xml version="1.0" encoding="utf-8"?>
<sst xmlns="http://schemas.openxmlformats.org/spreadsheetml/2006/main" count="2547" uniqueCount="821">
  <si>
    <t>Collection Site</t>
  </si>
  <si>
    <t>Sample</t>
  </si>
  <si>
    <t>Source</t>
  </si>
  <si>
    <t>GenBank Reference</t>
  </si>
  <si>
    <t>NC_019642</t>
  </si>
  <si>
    <t>KY457511</t>
  </si>
  <si>
    <t>KY457521</t>
  </si>
  <si>
    <t>KY457512</t>
  </si>
  <si>
    <t>Amblyomma hebraeum</t>
  </si>
  <si>
    <t>Ixodes rubicundus</t>
  </si>
  <si>
    <t>KY457530</t>
  </si>
  <si>
    <t>KJ133592</t>
  </si>
  <si>
    <t>KY457534</t>
  </si>
  <si>
    <t>Otobius megnini</t>
  </si>
  <si>
    <t>KJ133587</t>
  </si>
  <si>
    <t>KR907251</t>
  </si>
  <si>
    <t>KY457539</t>
  </si>
  <si>
    <t>Rhipicephalus simus</t>
  </si>
  <si>
    <t>KY457542</t>
  </si>
  <si>
    <t>Rhipicephalus zambeziensis</t>
  </si>
  <si>
    <t>KY457543</t>
  </si>
  <si>
    <t>Group</t>
  </si>
  <si>
    <t>A</t>
  </si>
  <si>
    <t>B</t>
  </si>
  <si>
    <t>Insertions</t>
  </si>
  <si>
    <t>Deletions</t>
  </si>
  <si>
    <t>Substitutions</t>
  </si>
  <si>
    <t>-</t>
  </si>
  <si>
    <t>+</t>
  </si>
  <si>
    <t>Argas cucumerinus</t>
  </si>
  <si>
    <t>SML</t>
  </si>
  <si>
    <t>weak</t>
  </si>
  <si>
    <t>Argas persicus</t>
  </si>
  <si>
    <t>female</t>
  </si>
  <si>
    <t>male</t>
  </si>
  <si>
    <t>Argas walkerae</t>
  </si>
  <si>
    <t>WA16-173</t>
  </si>
  <si>
    <t>WA16-187</t>
  </si>
  <si>
    <t>BEI</t>
  </si>
  <si>
    <t>Ixodes ricinus</t>
  </si>
  <si>
    <t>Ixodes scapularis</t>
  </si>
  <si>
    <t>Ornithodoros furcosus</t>
  </si>
  <si>
    <t>Ornithodoros hermsi</t>
  </si>
  <si>
    <t>female1</t>
  </si>
  <si>
    <t>Ornithodoros noorsveldensis</t>
  </si>
  <si>
    <t>Ornithodoros pavimentosus</t>
  </si>
  <si>
    <t>solo</t>
  </si>
  <si>
    <t>Ornithodoros rudis</t>
  </si>
  <si>
    <t>29B</t>
  </si>
  <si>
    <t>30A</t>
  </si>
  <si>
    <t>30B</t>
  </si>
  <si>
    <t>Ornithodoros tholozani</t>
  </si>
  <si>
    <t>Amblyomma americanum</t>
  </si>
  <si>
    <t>Amblyomma maculatum</t>
  </si>
  <si>
    <t>Dermacentor albipictus</t>
  </si>
  <si>
    <t>Dermacentor variabilis</t>
  </si>
  <si>
    <t>Haemaphysalis longicornis</t>
  </si>
  <si>
    <t>Hyalomma marginatum</t>
  </si>
  <si>
    <t>Rhipicephalus annulatus</t>
  </si>
  <si>
    <t>Rhipicephalus microplus</t>
  </si>
  <si>
    <t>Rhipicephalus sanguineus</t>
  </si>
  <si>
    <t>Number of Reads</t>
  </si>
  <si>
    <t>Bases</t>
  </si>
  <si>
    <t>Contigs</t>
  </si>
  <si>
    <t>SQK-RBK004</t>
  </si>
  <si>
    <t>Rhipichephalus simus</t>
  </si>
  <si>
    <t>P1 Amplification</t>
  </si>
  <si>
    <t>P2 Amplification</t>
  </si>
  <si>
    <t>Read N50 (bp)</t>
  </si>
  <si>
    <t>Mean Read Length (bp)</t>
  </si>
  <si>
    <t>NA</t>
  </si>
  <si>
    <t>*Flye v2.9</t>
  </si>
  <si>
    <t>Final Assembly Size (bp)</t>
  </si>
  <si>
    <t>Hyalomma marginatum*</t>
  </si>
  <si>
    <t>Rhipicephalus sanguineus*</t>
  </si>
  <si>
    <t>IV2</t>
  </si>
  <si>
    <t>JEL</t>
  </si>
  <si>
    <t>Strain FR3 (FR3, NIH, Colony)</t>
  </si>
  <si>
    <t>Pretoria, South Africa</t>
  </si>
  <si>
    <t>Sakkara, Egypt</t>
  </si>
  <si>
    <t>Bergpan, South Africa</t>
  </si>
  <si>
    <t>Prieska, South Africa</t>
  </si>
  <si>
    <t>Lekkersing, South Africa</t>
  </si>
  <si>
    <t>Caleta Vitor, Arica y Parinacota, Chile</t>
  </si>
  <si>
    <t>Skeerpoort, South Africa</t>
  </si>
  <si>
    <t>Bloemhof, South Africa</t>
  </si>
  <si>
    <t>Calama, Antofagasta, Chile</t>
  </si>
  <si>
    <t>Upington, South Africa</t>
  </si>
  <si>
    <t>Abu Rawash, Egypt</t>
  </si>
  <si>
    <t>Kougas, South Africa</t>
  </si>
  <si>
    <t>Nam, South Africa</t>
  </si>
  <si>
    <t>Fauresmith, South Africa</t>
  </si>
  <si>
    <t>Bakwena, South Africa</t>
  </si>
  <si>
    <t>Springbok, South Africa</t>
  </si>
  <si>
    <t>Isla Pan de Azucar, Atacama, Chile</t>
  </si>
  <si>
    <t>Parque Nacional Pan de Azúcar, Atacama, Chile</t>
  </si>
  <si>
    <t>Cape Town, South Africa</t>
  </si>
  <si>
    <t>Bird Island, South Africa</t>
  </si>
  <si>
    <t>St. Croix, South Africa</t>
  </si>
  <si>
    <t>Ilha Queimada Grande, SP, Brazil</t>
  </si>
  <si>
    <t>Monte Negro, RO, Brazil</t>
  </si>
  <si>
    <t>Araguapaz, Goiás, Brazil</t>
  </si>
  <si>
    <t>Ornithodoros costalis</t>
  </si>
  <si>
    <t>Outhna, Tunisia</t>
  </si>
  <si>
    <t>Kruger Park, South Africa</t>
  </si>
  <si>
    <t>Furna Araticum, CE, Brazil</t>
  </si>
  <si>
    <t>Utco, Cajamarca, Peru</t>
  </si>
  <si>
    <t>Guporé River, Bolivia (Laboratory Colony)</t>
  </si>
  <si>
    <t>Serinhaém, PE, Brazil</t>
  </si>
  <si>
    <t>Jericoacoara, Ceará, Brazil</t>
  </si>
  <si>
    <t>Parque Nacional Bosque de Fray Jorge, Chile</t>
  </si>
  <si>
    <t>Ornithodoros kalahariensis</t>
  </si>
  <si>
    <t>Tosca, South Africa</t>
  </si>
  <si>
    <t>RN Las Chinchillas, Comquimbo, Chile</t>
  </si>
  <si>
    <t>RN Pampa del Tamarugal, Tarapacá, Chile</t>
  </si>
  <si>
    <t>Santa Maria Island, Antofagasta, Chile</t>
  </si>
  <si>
    <t>Cuiabá, MT, Brazil</t>
  </si>
  <si>
    <t>Formosa da Serra Negra, Maranhão, Brazil</t>
  </si>
  <si>
    <t>Missour, Morroco</t>
  </si>
  <si>
    <t>Onderstepoort, South Africa</t>
  </si>
  <si>
    <t>PaMAenOns, South Africa</t>
  </si>
  <si>
    <t>Steytlerville, South Africa</t>
  </si>
  <si>
    <t>Alcohuaz, Coquimbo, Chile</t>
  </si>
  <si>
    <t>Monte Negro, Rondônia, Brazil</t>
  </si>
  <si>
    <t>Taltal, Antofagasta, Chile</t>
  </si>
  <si>
    <t>Ziwani, Kenya</t>
  </si>
  <si>
    <t>Serra das Almas, CE, Brazil</t>
  </si>
  <si>
    <t>Chapadinha, Maranhão, Brazil</t>
  </si>
  <si>
    <t>Artigas, Uruguay (Laboratory Colony)</t>
  </si>
  <si>
    <t>Araguapaz, GO, Brazil</t>
  </si>
  <si>
    <t>Ilhabela, SP, Brazil</t>
  </si>
  <si>
    <t>El Obeid, Sudan</t>
  </si>
  <si>
    <t>South Africa</t>
  </si>
  <si>
    <t>Isla Mocha, Biobío, Chile</t>
  </si>
  <si>
    <t>Serra das Almas, Crateús, Ceará, Brazil</t>
  </si>
  <si>
    <t>Asher, South Africa</t>
  </si>
  <si>
    <t>Grahmstown, South Africa</t>
  </si>
  <si>
    <t>Cathcart, South Africa</t>
  </si>
  <si>
    <t>Soutpan, South Africa</t>
  </si>
  <si>
    <t>Vereeniging, South Africa</t>
  </si>
  <si>
    <t>Colony, South Africa</t>
  </si>
  <si>
    <t>Uitspanning, South Africa</t>
  </si>
  <si>
    <t>Kwanare, South Africa</t>
  </si>
  <si>
    <t>Phinda, South Africa</t>
  </si>
  <si>
    <t>Marakele National Park, South Africa</t>
  </si>
  <si>
    <t>Bathurst, South Africa</t>
  </si>
  <si>
    <t>Machakos, Kenya</t>
  </si>
  <si>
    <t>Argas ricei</t>
  </si>
  <si>
    <t>Kansas Colony, Rocky Mountain Labs, USA</t>
  </si>
  <si>
    <t>Thurston County, Washington, USA</t>
  </si>
  <si>
    <t>SF</t>
  </si>
  <si>
    <t>Travis County, Texas, USA (Laboratory Colony)</t>
  </si>
  <si>
    <t>Parque Municipal Summit, Summit, Panama</t>
  </si>
  <si>
    <t>Roosevelt County, New Mexico, USA (Laboratory Colony)</t>
  </si>
  <si>
    <t>Ocala, Florida, USA (Laboratory Colony)</t>
  </si>
  <si>
    <t>Mean Depth of Coverage</t>
  </si>
  <si>
    <t>NC_039829</t>
  </si>
  <si>
    <t>PDT</t>
  </si>
  <si>
    <t>BJM</t>
  </si>
  <si>
    <t>RJE</t>
  </si>
  <si>
    <t>SML= Sebastián Muñoz Leal, UDEC, Chile</t>
  </si>
  <si>
    <r>
      <t xml:space="preserve">Ornithodoros turicata </t>
    </r>
    <r>
      <rPr>
        <sz val="11"/>
        <color theme="1"/>
        <rFont val="Arial"/>
        <family val="2"/>
      </rPr>
      <t>KAN</t>
    </r>
  </si>
  <si>
    <t>PDT= Pete Teel, TAMU, USA</t>
  </si>
  <si>
    <t>JEL= Job Lopez, BCM, USA</t>
  </si>
  <si>
    <t>SF= Serhii Filatov, BCM, USA</t>
  </si>
  <si>
    <t>IV2= InfraVec2, European Biorepository</t>
  </si>
  <si>
    <t>Neuchâtel University (CIRAD, France, Colony)</t>
  </si>
  <si>
    <t>Pompignan, Gard, France (CIRAD, France, Colony)</t>
  </si>
  <si>
    <t>BEI= Biodefense and Emerging Infections Research Resources Repository, USA</t>
  </si>
  <si>
    <t>Ornithodoros moubata</t>
  </si>
  <si>
    <t>Ornithodoros erraticus</t>
  </si>
  <si>
    <t>NA= Not assessed</t>
  </si>
  <si>
    <t>‡amplified with primer set 2 only may have incomplete or compromised 16s rRNA gene</t>
  </si>
  <si>
    <r>
      <t xml:space="preserve">Ornithodoros compactus </t>
    </r>
    <r>
      <rPr>
        <sz val="11"/>
        <color theme="1"/>
        <rFont val="Arial"/>
        <family val="2"/>
      </rPr>
      <t>K2</t>
    </r>
  </si>
  <si>
    <r>
      <t xml:space="preserve">Ornithodoros waterbergensis </t>
    </r>
    <r>
      <rPr>
        <sz val="11"/>
        <color theme="1"/>
        <rFont val="Arial"/>
        <family val="2"/>
      </rPr>
      <t>SD2</t>
    </r>
  </si>
  <si>
    <r>
      <t>Rhipicephalus maculatus</t>
    </r>
    <r>
      <rPr>
        <sz val="11"/>
        <color theme="1"/>
        <rFont val="Arial"/>
        <family val="2"/>
      </rPr>
      <t xml:space="preserve"> 1</t>
    </r>
  </si>
  <si>
    <r>
      <t xml:space="preserve">Ogadenus brumpti </t>
    </r>
    <r>
      <rPr>
        <sz val="11"/>
        <color theme="1"/>
        <rFont val="Arial"/>
        <family val="2"/>
      </rPr>
      <t>L2</t>
    </r>
  </si>
  <si>
    <t>Secretargas transgariepinus</t>
  </si>
  <si>
    <r>
      <t xml:space="preserve">Amblyomma tholloni </t>
    </r>
    <r>
      <rPr>
        <sz val="11"/>
        <color theme="1"/>
        <rFont val="Arial"/>
        <family val="2"/>
      </rPr>
      <t>1</t>
    </r>
  </si>
  <si>
    <t>Initial Assembly Size (bp)</t>
  </si>
  <si>
    <t>Total Nucleotide Differences</t>
  </si>
  <si>
    <t>KY457521 with Sanger correction</t>
  </si>
  <si>
    <t>Nacional Parque Coiba, Isla de Coiba, Panama</t>
  </si>
  <si>
    <t>Mixed colony of collections from Brazos and Edwards Counties, TX, USA</t>
  </si>
  <si>
    <t>Mixed colony of collections from San Patricio, Goliad, Colorado, and Kennedy Counties, TX, USA</t>
  </si>
  <si>
    <t>KY457511 with Sanger correction</t>
  </si>
  <si>
    <t>KY457543 with Sanger correction</t>
  </si>
  <si>
    <t>Ornithodoros tartakovskyi</t>
  </si>
  <si>
    <t>CTTACTTCTTCCATTATTATAGCC</t>
  </si>
  <si>
    <t>CTAATGATAAAAGAATAATAATAAGTG</t>
  </si>
  <si>
    <t>CTTCAAAGTATAAATTACATATTAGTAAGTC</t>
  </si>
  <si>
    <t>CAGGTAAAATTAAAATATATACTTCAGG</t>
  </si>
  <si>
    <t>ATTCGTAGGGTCTTCTTGTC</t>
  </si>
  <si>
    <t>GTGAAATTCTATTCAAAAATTGTG</t>
  </si>
  <si>
    <t>GAAATTTAAAGGGTTATCTTGATAGG</t>
  </si>
  <si>
    <t>GGTGTATGATAATTTCAATTTTATCTC</t>
  </si>
  <si>
    <t>Target</t>
  </si>
  <si>
    <t>CTACAGCAATTTAATAATATTCATTGAGC</t>
  </si>
  <si>
    <t>TATGATGWGCTCATACAATAAATCC</t>
  </si>
  <si>
    <t>TATTTACWGTWGGAATAGATGTWGAY</t>
  </si>
  <si>
    <t>CATATAGATAAAATAGWTTGCGACC</t>
  </si>
  <si>
    <t>AACTATCCAAAATWATWACGCTGTTATCC</t>
  </si>
  <si>
    <t>GARWATATTCATCGCGGTAA</t>
  </si>
  <si>
    <t>TCTACWAATCATAAAGACATTGGAAC</t>
  </si>
  <si>
    <t>GAGAATCAGGTTGGWTTCTATC</t>
  </si>
  <si>
    <t>ATCGGTCTAAACTCAGATCATGTA</t>
  </si>
  <si>
    <t>Group A cox1R</t>
  </si>
  <si>
    <t>Group A 16sR</t>
  </si>
  <si>
    <t>Group B cox1R</t>
  </si>
  <si>
    <t>Group B 16sR</t>
  </si>
  <si>
    <t>GAAAGTTTTAATTGAAATTAATAACTAAGG</t>
  </si>
  <si>
    <t>Group A cox1F (primer set 1; P1)</t>
  </si>
  <si>
    <t>Group A 16sF (primer set 2; P2)</t>
  </si>
  <si>
    <t>Group B cox1F (primer set 1; P1)</t>
  </si>
  <si>
    <t>Group B 16sF (primer set 2; P2)</t>
  </si>
  <si>
    <t>Organism</t>
  </si>
  <si>
    <t>GenBank Accession Number</t>
  </si>
  <si>
    <t>NC_002010.1</t>
  </si>
  <si>
    <t>KF197115.1</t>
  </si>
  <si>
    <t>NC_004370.1</t>
  </si>
  <si>
    <t>MH043269.1</t>
  </si>
  <si>
    <t>MH043264.1</t>
  </si>
  <si>
    <t>NC_006078.1</t>
  </si>
  <si>
    <t>KR907234.1</t>
  </si>
  <si>
    <t>KR907248.1</t>
  </si>
  <si>
    <t>KR907226.1</t>
  </si>
  <si>
    <t>KJ133603.1</t>
  </si>
  <si>
    <t>KJ133595.1</t>
  </si>
  <si>
    <t>KJ133594.1</t>
  </si>
  <si>
    <t>KX712088.1</t>
  </si>
  <si>
    <t>KC769591.1</t>
  </si>
  <si>
    <t>MG593161.1</t>
  </si>
  <si>
    <t>KJ133589.1</t>
  </si>
  <si>
    <t>AB075953.1</t>
  </si>
  <si>
    <t>KJ133586.1</t>
  </si>
  <si>
    <t>KJ133581.1</t>
  </si>
  <si>
    <t>JQ665720.1</t>
  </si>
  <si>
    <t>MF818023.1</t>
  </si>
  <si>
    <t>KR907257.1</t>
  </si>
  <si>
    <t>KJ133582.1</t>
  </si>
  <si>
    <t>KC769589.1</t>
  </si>
  <si>
    <t>MF818032.1</t>
  </si>
  <si>
    <t>MF818026.1</t>
  </si>
  <si>
    <t>KC769593.1</t>
  </si>
  <si>
    <t>KC769592.1</t>
  </si>
  <si>
    <t>MF818029.1</t>
  </si>
  <si>
    <t>MF818021.1</t>
  </si>
  <si>
    <t>NC_020335.1</t>
  </si>
  <si>
    <t>JX573135.1</t>
  </si>
  <si>
    <t>MG604958.1</t>
  </si>
  <si>
    <t>MH043268.1</t>
  </si>
  <si>
    <t>MG450553.1</t>
  </si>
  <si>
    <t>NC_020333.1</t>
  </si>
  <si>
    <t>NC_017759.1</t>
  </si>
  <si>
    <t>NC_027609.1</t>
  </si>
  <si>
    <t>NC_005963.1</t>
  </si>
  <si>
    <t>JN863727.1</t>
  </si>
  <si>
    <t>MG986896.1</t>
  </si>
  <si>
    <t>MK905212.1</t>
  </si>
  <si>
    <t>KT764942.1</t>
  </si>
  <si>
    <t>NC_039828.1</t>
  </si>
  <si>
    <t>KC503263.1</t>
  </si>
  <si>
    <t>KP143546.1</t>
  </si>
  <si>
    <t>KC503255.1</t>
  </si>
  <si>
    <t>KY457528.1</t>
  </si>
  <si>
    <t>JX416325.1</t>
  </si>
  <si>
    <r>
      <t xml:space="preserve">Ogadenus brumpti </t>
    </r>
    <r>
      <rPr>
        <sz val="11"/>
        <color theme="1"/>
        <rFont val="Arial"/>
        <family val="2"/>
      </rPr>
      <t>L2</t>
    </r>
    <r>
      <rPr>
        <i/>
        <sz val="11"/>
        <color theme="1"/>
        <rFont val="Arial"/>
        <family val="2"/>
      </rPr>
      <t xml:space="preserve"> </t>
    </r>
    <r>
      <rPr>
        <sz val="11"/>
        <color theme="1"/>
        <rFont val="Arial"/>
        <family val="2"/>
      </rPr>
      <t>manually corrected</t>
    </r>
  </si>
  <si>
    <t>Otobius lagophilus</t>
  </si>
  <si>
    <t>N1</t>
  </si>
  <si>
    <t>nymph</t>
  </si>
  <si>
    <t>Ixodes angustus</t>
  </si>
  <si>
    <t>WA-173</t>
  </si>
  <si>
    <t>SQK-RBK110.96-1</t>
  </si>
  <si>
    <t>SQK-RBK110.96-2</t>
  </si>
  <si>
    <t>Ornithodoros erracticus</t>
  </si>
  <si>
    <t>Otobius lagophilus*</t>
  </si>
  <si>
    <t>Library</t>
  </si>
  <si>
    <t>San Antonio, Texas, USA</t>
  </si>
  <si>
    <t>El Paso, Texas, USA</t>
  </si>
  <si>
    <t>N2</t>
  </si>
  <si>
    <t>Ixodes pacificus</t>
  </si>
  <si>
    <t>ssP1 Amplification</t>
  </si>
  <si>
    <t>ssP2 Amplification</t>
  </si>
  <si>
    <t>N/A</t>
  </si>
  <si>
    <r>
      <t xml:space="preserve">Ogadenus brumpti </t>
    </r>
    <r>
      <rPr>
        <sz val="11"/>
        <color theme="1"/>
        <rFont val="Arial"/>
        <family val="2"/>
      </rPr>
      <t>L1</t>
    </r>
  </si>
  <si>
    <t>KY457510</t>
  </si>
  <si>
    <t>TATGGTGAGCYCAYACGATGA</t>
  </si>
  <si>
    <t>TATTTACAGTAGGTATAGATGTAGAC</t>
  </si>
  <si>
    <t>TATTTACAGTGGGTATGGATGTTGAT</t>
  </si>
  <si>
    <t>TATGATGGGCTCAAACGATAAAACC</t>
  </si>
  <si>
    <t>Annealing Temperature (°C)</t>
  </si>
  <si>
    <t>TATGRTGTGCTCATACAATGAAGC</t>
  </si>
  <si>
    <t>TATTCACAGTGGGCATAGATGTAGAT</t>
  </si>
  <si>
    <t>CTAATAGATAAAGTGGTTTGCGACC</t>
  </si>
  <si>
    <t>ATCTATCCAAARTWATTACGCTGTTATCC</t>
  </si>
  <si>
    <t>TATGATGCGCTCACACGATAAAACC</t>
  </si>
  <si>
    <t>TATTCACTGTTGGAATAGATGTAGAC</t>
  </si>
  <si>
    <t>TATTTACAGTAGGTATGGACGTCGAC</t>
  </si>
  <si>
    <t>GAATAAAATCATCGCGGTAA</t>
  </si>
  <si>
    <t>TCTACCAATCATAAAGACATTGG</t>
  </si>
  <si>
    <t>TATGATGAGCTCATACAATAAAGCC</t>
  </si>
  <si>
    <t>TATTCACAGTAGGAATAGATGTAGAT</t>
  </si>
  <si>
    <t>TATTTACTGTTGGAATAGACGTAGAT</t>
  </si>
  <si>
    <t>TATGGTGTGCTCATACGATGAAGC</t>
  </si>
  <si>
    <t>TATTTACAGTAGGAATAGACGTTGATAC</t>
  </si>
  <si>
    <t>TGTGGTGTGCTCAGACAATAA</t>
  </si>
  <si>
    <t>TATTCACTGTAGGTATAGATATCGAT</t>
  </si>
  <si>
    <t>TGTTCACTGTTGGTATAGACATCG</t>
  </si>
  <si>
    <t>TATGGTGTGCTCATACAATAAATCC</t>
  </si>
  <si>
    <t>CATATTGATATGATAGTTTGCGACC</t>
  </si>
  <si>
    <t>AACTATCCAAAATAATTACGCTGTTAACC</t>
  </si>
  <si>
    <t>AACTATCCGAAATTATAACGCTGTTATC</t>
  </si>
  <si>
    <t>TATGATGAGCTCAAACAATAAATCC</t>
  </si>
  <si>
    <t>TATTTACAATTGGRATRGATATTGAT</t>
  </si>
  <si>
    <t>TATGGTGTGCTCATACAATGAAACC</t>
  </si>
  <si>
    <t>CTTATAGATAAAATTGATTGCGACC</t>
  </si>
  <si>
    <t>AACTATCCAAAATTATTACGCTGTTATCC</t>
  </si>
  <si>
    <r>
      <t xml:space="preserve">Ogadenus brumpti </t>
    </r>
    <r>
      <rPr>
        <sz val="11"/>
        <color theme="1"/>
        <rFont val="Arial"/>
        <family val="2"/>
      </rPr>
      <t>L1 manually corrected</t>
    </r>
  </si>
  <si>
    <r>
      <t xml:space="preserve">Ixodes rubicundus </t>
    </r>
    <r>
      <rPr>
        <sz val="11"/>
        <color theme="1"/>
        <rFont val="Arial"/>
        <family val="2"/>
      </rPr>
      <t>manually corrected</t>
    </r>
  </si>
  <si>
    <r>
      <t xml:space="preserve">Amblyomma tholloni </t>
    </r>
    <r>
      <rPr>
        <sz val="11"/>
        <color theme="1"/>
        <rFont val="Arial"/>
        <family val="2"/>
      </rPr>
      <t>1</t>
    </r>
    <r>
      <rPr>
        <i/>
        <sz val="11"/>
        <color theme="1"/>
        <rFont val="Arial"/>
        <family val="2"/>
      </rPr>
      <t xml:space="preserve"> </t>
    </r>
    <r>
      <rPr>
        <sz val="11"/>
        <color theme="1"/>
        <rFont val="Arial"/>
        <family val="2"/>
      </rPr>
      <t>manually corrected</t>
    </r>
  </si>
  <si>
    <r>
      <t xml:space="preserve">Amblyomma hebraeum </t>
    </r>
    <r>
      <rPr>
        <sz val="11"/>
        <color theme="1"/>
        <rFont val="Arial"/>
        <family val="2"/>
      </rPr>
      <t>manually corrected</t>
    </r>
  </si>
  <si>
    <r>
      <t>Rhipicephalus maculatus</t>
    </r>
    <r>
      <rPr>
        <sz val="11"/>
        <color theme="1"/>
        <rFont val="Arial"/>
        <family val="2"/>
      </rPr>
      <t xml:space="preserve"> 1</t>
    </r>
    <r>
      <rPr>
        <i/>
        <sz val="11"/>
        <color theme="1"/>
        <rFont val="Arial"/>
        <family val="2"/>
      </rPr>
      <t xml:space="preserve"> </t>
    </r>
    <r>
      <rPr>
        <sz val="11"/>
        <color theme="1"/>
        <rFont val="Arial"/>
        <family val="2"/>
      </rPr>
      <t>manually corrected</t>
    </r>
  </si>
  <si>
    <r>
      <t xml:space="preserve">Rhipicephalus zambeziensis </t>
    </r>
    <r>
      <rPr>
        <sz val="11"/>
        <color theme="1"/>
        <rFont val="Arial"/>
        <family val="2"/>
      </rPr>
      <t>manually corrected</t>
    </r>
  </si>
  <si>
    <r>
      <t xml:space="preserve">Otobius megnini </t>
    </r>
    <r>
      <rPr>
        <sz val="11"/>
        <color theme="1"/>
        <rFont val="Arial"/>
        <family val="2"/>
      </rPr>
      <t>manually corrected</t>
    </r>
  </si>
  <si>
    <r>
      <t xml:space="preserve">Ornithodoros turicata </t>
    </r>
    <r>
      <rPr>
        <sz val="11"/>
        <color theme="1"/>
        <rFont val="Arial"/>
        <family val="2"/>
      </rPr>
      <t>KAN</t>
    </r>
    <r>
      <rPr>
        <i/>
        <sz val="11"/>
        <color theme="1"/>
        <rFont val="Arial"/>
        <family val="2"/>
      </rPr>
      <t xml:space="preserve"> </t>
    </r>
    <r>
      <rPr>
        <sz val="11"/>
        <color theme="1"/>
        <rFont val="Arial"/>
        <family val="2"/>
      </rPr>
      <t>manually corrected</t>
    </r>
  </si>
  <si>
    <r>
      <t xml:space="preserve">Ornithodoros waterbergensis </t>
    </r>
    <r>
      <rPr>
        <sz val="11"/>
        <color theme="1"/>
        <rFont val="Arial"/>
        <family val="2"/>
      </rPr>
      <t>SD2 manually corrected</t>
    </r>
  </si>
  <si>
    <t>58*</t>
  </si>
  <si>
    <t>58†</t>
  </si>
  <si>
    <t>58‡</t>
  </si>
  <si>
    <r>
      <rPr>
        <b/>
        <i/>
        <sz val="11"/>
        <color theme="1"/>
        <rFont val="Arial"/>
        <family val="2"/>
      </rPr>
      <t>O. turicata</t>
    </r>
    <r>
      <rPr>
        <b/>
        <sz val="11"/>
        <color theme="1"/>
        <rFont val="Arial"/>
        <family val="2"/>
      </rPr>
      <t xml:space="preserve"> KAN</t>
    </r>
  </si>
  <si>
    <r>
      <rPr>
        <b/>
        <i/>
        <sz val="11"/>
        <color theme="1"/>
        <rFont val="Arial"/>
        <family val="2"/>
      </rPr>
      <t>O. turicata</t>
    </r>
    <r>
      <rPr>
        <b/>
        <sz val="11"/>
        <color theme="1"/>
        <rFont val="Arial"/>
        <family val="2"/>
      </rPr>
      <t xml:space="preserve"> Travis</t>
    </r>
  </si>
  <si>
    <r>
      <rPr>
        <b/>
        <i/>
        <sz val="11"/>
        <color theme="1"/>
        <rFont val="Arial"/>
        <family val="2"/>
      </rPr>
      <t>O. turicata</t>
    </r>
    <r>
      <rPr>
        <b/>
        <sz val="11"/>
        <color theme="1"/>
        <rFont val="Arial"/>
        <family val="2"/>
      </rPr>
      <t xml:space="preserve"> Ocala</t>
    </r>
  </si>
  <si>
    <r>
      <rPr>
        <b/>
        <i/>
        <sz val="11"/>
        <color theme="1"/>
        <rFont val="Arial"/>
        <family val="2"/>
      </rPr>
      <t>O. turicata</t>
    </r>
    <r>
      <rPr>
        <b/>
        <sz val="11"/>
        <color theme="1"/>
        <rFont val="Arial"/>
        <family val="2"/>
      </rPr>
      <t xml:space="preserve"> FLO</t>
    </r>
  </si>
  <si>
    <r>
      <rPr>
        <b/>
        <i/>
        <sz val="11"/>
        <color theme="1"/>
        <rFont val="Arial"/>
        <family val="2"/>
      </rPr>
      <t>O. parkeri</t>
    </r>
    <r>
      <rPr>
        <b/>
        <sz val="11"/>
        <color theme="1"/>
        <rFont val="Arial"/>
        <family val="2"/>
      </rPr>
      <t xml:space="preserve"> SLO</t>
    </r>
  </si>
  <si>
    <r>
      <rPr>
        <b/>
        <i/>
        <sz val="11"/>
        <color theme="1"/>
        <rFont val="Arial"/>
        <family val="2"/>
      </rPr>
      <t xml:space="preserve">O. parkeri </t>
    </r>
    <r>
      <rPr>
        <b/>
        <sz val="11"/>
        <color theme="1"/>
        <rFont val="Arial"/>
        <family val="2"/>
      </rPr>
      <t>SLO</t>
    </r>
  </si>
  <si>
    <t>*= used with the Group A cox1F primer</t>
  </si>
  <si>
    <t>†= used with the Group A cox1R primer</t>
  </si>
  <si>
    <t>‡= used with the Group A 16sF primer</t>
  </si>
  <si>
    <t>Ornithodoros sonrai</t>
  </si>
  <si>
    <t>Amblyomma cajennense</t>
  </si>
  <si>
    <t>Amblyomma triguttatum</t>
  </si>
  <si>
    <t>Aponomma fimbriatum</t>
  </si>
  <si>
    <t>Bothriocroton concolor</t>
  </si>
  <si>
    <t>Dermacentor everestianus</t>
  </si>
  <si>
    <t>Dermacentor marginatus</t>
  </si>
  <si>
    <t>Dermacentor nuttalli</t>
  </si>
  <si>
    <t>Haemaphysalis bancrofti</t>
  </si>
  <si>
    <t>Haemaphysalis flava</t>
  </si>
  <si>
    <t>Haemaphysalis formosensis</t>
  </si>
  <si>
    <t>Haemaphysalis inermis</t>
  </si>
  <si>
    <t>Hyalomma rufipes</t>
  </si>
  <si>
    <t>Rhipicentor nuttalli</t>
  </si>
  <si>
    <t>Rhipicephalus australis</t>
  </si>
  <si>
    <t>Rhipicephalus geigyi</t>
  </si>
  <si>
    <t>Argas africolumbae</t>
  </si>
  <si>
    <t>Ixodes hexagnous</t>
  </si>
  <si>
    <t>Ixodes holocyclus</t>
  </si>
  <si>
    <t>Ixodes persulcatus</t>
  </si>
  <si>
    <t>Ixodes tasmani</t>
  </si>
  <si>
    <t>Ixodes uriae</t>
  </si>
  <si>
    <t>Nuttalliella namaqua</t>
  </si>
  <si>
    <t>Ornithodoros brasiliensis</t>
  </si>
  <si>
    <t>Ornithodoros coriaceus</t>
  </si>
  <si>
    <t>Ornithodoros parkeri</t>
  </si>
  <si>
    <t>Ornithodoros porcinus</t>
  </si>
  <si>
    <t>Ornithodoros rostratus</t>
  </si>
  <si>
    <t>Ornithodoros savignyi</t>
  </si>
  <si>
    <t>N/A = not assessed</t>
  </si>
  <si>
    <t>Argas cucumerinus*</t>
  </si>
  <si>
    <t>Argas ricei*</t>
  </si>
  <si>
    <t>Ornithodoros erraticus*</t>
  </si>
  <si>
    <t>Ornithodoros furcosus*</t>
  </si>
  <si>
    <t>Ornithodoros rudis*</t>
  </si>
  <si>
    <t>Ornithodoros tartakovskyi*</t>
  </si>
  <si>
    <t>Ornithodoros tartakovskyi *</t>
  </si>
  <si>
    <t>Dermacentor albipictus*</t>
  </si>
  <si>
    <t>Rhipicephalus annulatus*</t>
  </si>
  <si>
    <t>Table S1. Primer Sequences</t>
  </si>
  <si>
    <t>Table S2. Mitogenome PCR Results</t>
  </si>
  <si>
    <t>Table S3. Mitogenome Species-Specific PCR Results</t>
  </si>
  <si>
    <t>Table S4. Mitogenome Sequencing and Assembly Results</t>
  </si>
  <si>
    <t>Table S5. Nanopore Mitogenome Assembly Benchmarking</t>
  </si>
  <si>
    <r>
      <t xml:space="preserve">Table S6. Pairwise Sequence Analysis of </t>
    </r>
    <r>
      <rPr>
        <b/>
        <i/>
        <sz val="11"/>
        <color theme="1"/>
        <rFont val="Arial"/>
        <family val="2"/>
      </rPr>
      <t xml:space="preserve">O. turicata </t>
    </r>
    <r>
      <rPr>
        <b/>
        <sz val="11"/>
        <color theme="1"/>
        <rFont val="Arial"/>
        <family val="2"/>
      </rPr>
      <t>and</t>
    </r>
    <r>
      <rPr>
        <b/>
        <i/>
        <sz val="11"/>
        <color theme="1"/>
        <rFont val="Arial"/>
        <family val="2"/>
      </rPr>
      <t xml:space="preserve"> O. parkeri</t>
    </r>
    <r>
      <rPr>
        <b/>
        <sz val="11"/>
        <color theme="1"/>
        <rFont val="Arial"/>
        <family val="2"/>
      </rPr>
      <t xml:space="preserve"> Mitogenomes</t>
    </r>
  </si>
  <si>
    <t>Table S7. Sample Metadata</t>
  </si>
  <si>
    <t>Table S8. Mitogenome Assemblies used to Develop Primers</t>
  </si>
  <si>
    <t>SML*</t>
  </si>
  <si>
    <r>
      <t xml:space="preserve">*Genomic DNA was isolated by the source lab by different methods (see </t>
    </r>
    <r>
      <rPr>
        <b/>
        <sz val="11"/>
        <color theme="1"/>
        <rFont val="Arial"/>
        <family val="2"/>
      </rPr>
      <t>Material and Methods</t>
    </r>
    <r>
      <rPr>
        <sz val="11"/>
        <color theme="1"/>
        <rFont val="Arial"/>
        <family val="2"/>
      </rPr>
      <t xml:space="preserve"> section)</t>
    </r>
  </si>
  <si>
    <t>MBL*</t>
  </si>
  <si>
    <t>MBL</t>
  </si>
  <si>
    <t>Sequence Agreement (%)</t>
  </si>
  <si>
    <t>Sample Identifier</t>
  </si>
  <si>
    <t>Amblyomma mixtum</t>
  </si>
  <si>
    <t>Ornithodoros turicata</t>
  </si>
  <si>
    <r>
      <rPr>
        <i/>
        <sz val="11"/>
        <color rgb="FF000000"/>
        <rFont val="Arial"/>
        <family val="2"/>
      </rPr>
      <t>Argas africolumbae</t>
    </r>
    <r>
      <rPr>
        <sz val="11"/>
        <color rgb="FF000000"/>
        <rFont val="Arial"/>
        <family val="2"/>
      </rPr>
      <t xml:space="preserve"> JM2</t>
    </r>
  </si>
  <si>
    <r>
      <rPr>
        <i/>
        <sz val="11"/>
        <color rgb="FF000000"/>
        <rFont val="Arial"/>
        <family val="2"/>
      </rPr>
      <t>Argas eboris</t>
    </r>
    <r>
      <rPr>
        <sz val="11"/>
        <color rgb="FF000000"/>
        <rFont val="Arial"/>
        <family val="2"/>
      </rPr>
      <t xml:space="preserve"> (Museum)</t>
    </r>
  </si>
  <si>
    <r>
      <rPr>
        <i/>
        <sz val="11"/>
        <color rgb="FF000000"/>
        <rFont val="Arial"/>
        <family val="2"/>
      </rPr>
      <t xml:space="preserve">Argas persicus </t>
    </r>
    <r>
      <rPr>
        <sz val="11"/>
        <color rgb="FF000000"/>
        <rFont val="Arial"/>
        <family val="2"/>
      </rPr>
      <t>Kenya</t>
    </r>
  </si>
  <si>
    <r>
      <rPr>
        <i/>
        <sz val="11"/>
        <color theme="1"/>
        <rFont val="Arial"/>
        <family val="2"/>
      </rPr>
      <t>Argas</t>
    </r>
    <r>
      <rPr>
        <sz val="11"/>
        <color theme="1"/>
        <rFont val="Arial"/>
        <family val="2"/>
      </rPr>
      <t xml:space="preserve"> sp. San Antonio</t>
    </r>
  </si>
  <si>
    <r>
      <rPr>
        <i/>
        <sz val="11"/>
        <color rgb="FF000000"/>
        <rFont val="Arial"/>
        <family val="2"/>
      </rPr>
      <t>Argas walkerae</t>
    </r>
    <r>
      <rPr>
        <sz val="11"/>
        <color rgb="FF000000"/>
        <rFont val="Arial"/>
        <family val="2"/>
      </rPr>
      <t xml:space="preserve"> 1</t>
    </r>
  </si>
  <si>
    <r>
      <rPr>
        <i/>
        <sz val="11"/>
        <color rgb="FF000000"/>
        <rFont val="Arial"/>
        <family val="2"/>
      </rPr>
      <t>Argas walkerae</t>
    </r>
    <r>
      <rPr>
        <sz val="11"/>
        <color rgb="FF000000"/>
        <rFont val="Arial"/>
        <family val="2"/>
      </rPr>
      <t xml:space="preserve"> 2#2</t>
    </r>
  </si>
  <si>
    <r>
      <rPr>
        <i/>
        <sz val="11"/>
        <color rgb="FF000000"/>
        <rFont val="Arial"/>
        <family val="2"/>
      </rPr>
      <t>Chiropterargas boueti</t>
    </r>
    <r>
      <rPr>
        <sz val="11"/>
        <color rgb="FF000000"/>
        <rFont val="Arial"/>
        <family val="2"/>
      </rPr>
      <t xml:space="preserve"> (Museum)</t>
    </r>
  </si>
  <si>
    <r>
      <rPr>
        <i/>
        <sz val="11"/>
        <color rgb="FF000000"/>
        <rFont val="Arial"/>
        <family val="2"/>
      </rPr>
      <t>Chiropterargas boueti</t>
    </r>
    <r>
      <rPr>
        <sz val="11"/>
        <color rgb="FF000000"/>
        <rFont val="Arial"/>
        <family val="2"/>
      </rPr>
      <t xml:space="preserve"> AG1</t>
    </r>
  </si>
  <si>
    <r>
      <rPr>
        <i/>
        <sz val="11"/>
        <color rgb="FF000000"/>
        <rFont val="Arial"/>
        <family val="2"/>
      </rPr>
      <t>Chiropterargas boueti</t>
    </r>
    <r>
      <rPr>
        <sz val="11"/>
        <color rgb="FF000000"/>
        <rFont val="Arial"/>
        <family val="2"/>
      </rPr>
      <t xml:space="preserve"> AG2</t>
    </r>
  </si>
  <si>
    <r>
      <rPr>
        <i/>
        <sz val="11"/>
        <color rgb="FF000000"/>
        <rFont val="Arial"/>
        <family val="2"/>
      </rPr>
      <t>Chiropterargas boueti</t>
    </r>
    <r>
      <rPr>
        <sz val="11"/>
        <color rgb="FF000000"/>
        <rFont val="Arial"/>
        <family val="2"/>
      </rPr>
      <t xml:space="preserve"> BP1</t>
    </r>
  </si>
  <si>
    <r>
      <rPr>
        <i/>
        <sz val="11"/>
        <color rgb="FF000000"/>
        <rFont val="Arial"/>
        <family val="2"/>
      </rPr>
      <t xml:space="preserve">Chiropterargas boueti </t>
    </r>
    <r>
      <rPr>
        <sz val="11"/>
        <color rgb="FF000000"/>
        <rFont val="Arial"/>
        <family val="2"/>
      </rPr>
      <t>BP2</t>
    </r>
  </si>
  <si>
    <r>
      <rPr>
        <i/>
        <sz val="11"/>
        <color rgb="FF000000"/>
        <rFont val="Arial"/>
        <family val="2"/>
      </rPr>
      <t>Ixodes simplex</t>
    </r>
    <r>
      <rPr>
        <sz val="11"/>
        <color rgb="FF000000"/>
        <rFont val="Arial"/>
        <family val="2"/>
      </rPr>
      <t xml:space="preserve"> Bakwena1</t>
    </r>
  </si>
  <si>
    <r>
      <rPr>
        <i/>
        <sz val="11"/>
        <color rgb="FF000000"/>
        <rFont val="Arial"/>
        <family val="2"/>
      </rPr>
      <t xml:space="preserve">Ixodes simplex </t>
    </r>
    <r>
      <rPr>
        <sz val="11"/>
        <color rgb="FF000000"/>
        <rFont val="Arial"/>
        <family val="2"/>
      </rPr>
      <t>Bakwena2</t>
    </r>
  </si>
  <si>
    <r>
      <rPr>
        <i/>
        <sz val="11"/>
        <color rgb="FF000000"/>
        <rFont val="Arial"/>
        <family val="2"/>
      </rPr>
      <t>Navis striatus</t>
    </r>
    <r>
      <rPr>
        <sz val="11"/>
        <color rgb="FF000000"/>
        <rFont val="Arial"/>
        <family val="2"/>
      </rPr>
      <t xml:space="preserve"> P1</t>
    </r>
  </si>
  <si>
    <r>
      <rPr>
        <i/>
        <sz val="11"/>
        <color rgb="FF000000"/>
        <rFont val="Arial"/>
        <family val="2"/>
      </rPr>
      <t>Navis striatus</t>
    </r>
    <r>
      <rPr>
        <sz val="11"/>
        <color rgb="FF000000"/>
        <rFont val="Arial"/>
        <family val="2"/>
      </rPr>
      <t xml:space="preserve"> U2</t>
    </r>
  </si>
  <si>
    <r>
      <rPr>
        <i/>
        <sz val="11"/>
        <color rgb="FF000000"/>
        <rFont val="Arial"/>
        <family val="2"/>
      </rPr>
      <t>Nuttalliella namaqua</t>
    </r>
    <r>
      <rPr>
        <sz val="11"/>
        <color rgb="FF000000"/>
        <rFont val="Arial"/>
        <family val="2"/>
      </rPr>
      <t xml:space="preserve"> HVP</t>
    </r>
  </si>
  <si>
    <r>
      <rPr>
        <i/>
        <sz val="11"/>
        <color rgb="FF000000"/>
        <rFont val="Arial"/>
        <family val="2"/>
      </rPr>
      <t>Nuttalliella namaqua</t>
    </r>
    <r>
      <rPr>
        <sz val="11"/>
        <color rgb="FF000000"/>
        <rFont val="Arial"/>
        <family val="2"/>
      </rPr>
      <t xml:space="preserve"> Krymekaar</t>
    </r>
  </si>
  <si>
    <r>
      <rPr>
        <i/>
        <sz val="11"/>
        <color rgb="FF000000"/>
        <rFont val="Arial"/>
        <family val="2"/>
      </rPr>
      <t>Ogadenus brumpti</t>
    </r>
    <r>
      <rPr>
        <sz val="11"/>
        <color rgb="FF000000"/>
        <rFont val="Arial"/>
        <family val="2"/>
      </rPr>
      <t xml:space="preserve"> L1</t>
    </r>
  </si>
  <si>
    <r>
      <rPr>
        <i/>
        <sz val="11"/>
        <color rgb="FF000000"/>
        <rFont val="Arial"/>
        <family val="2"/>
      </rPr>
      <t>Ogadenus brumpti</t>
    </r>
    <r>
      <rPr>
        <sz val="11"/>
        <color rgb="FF000000"/>
        <rFont val="Arial"/>
        <family val="2"/>
      </rPr>
      <t xml:space="preserve"> L2</t>
    </r>
  </si>
  <si>
    <r>
      <rPr>
        <i/>
        <sz val="11"/>
        <color rgb="FF000000"/>
        <rFont val="Arial"/>
        <family val="2"/>
      </rPr>
      <t>Ornithodoros compactus</t>
    </r>
    <r>
      <rPr>
        <sz val="11"/>
        <color rgb="FF000000"/>
        <rFont val="Arial"/>
        <family val="2"/>
      </rPr>
      <t xml:space="preserve"> K2</t>
    </r>
  </si>
  <si>
    <r>
      <t xml:space="preserve">Ornithodoros </t>
    </r>
    <r>
      <rPr>
        <sz val="11"/>
        <color rgb="FF000000"/>
        <rFont val="Arial"/>
        <family val="2"/>
      </rPr>
      <t>sp</t>
    </r>
    <r>
      <rPr>
        <i/>
        <sz val="11"/>
        <color rgb="FF000000"/>
        <rFont val="Arial"/>
        <family val="2"/>
      </rPr>
      <t>.</t>
    </r>
  </si>
  <si>
    <r>
      <rPr>
        <i/>
        <sz val="11"/>
        <color rgb="FF000000"/>
        <rFont val="Arial"/>
        <family val="2"/>
      </rPr>
      <t>Ornithodoros kalaharensis</t>
    </r>
    <r>
      <rPr>
        <sz val="11"/>
        <color rgb="FF000000"/>
        <rFont val="Arial"/>
        <family val="2"/>
      </rPr>
      <t xml:space="preserve"> UP</t>
    </r>
  </si>
  <si>
    <r>
      <rPr>
        <i/>
        <sz val="11"/>
        <color rgb="FF000000"/>
        <rFont val="Arial"/>
        <family val="2"/>
      </rPr>
      <t>Ornithodoros</t>
    </r>
    <r>
      <rPr>
        <sz val="11"/>
        <color rgb="FF000000"/>
        <rFont val="Arial"/>
        <family val="2"/>
      </rPr>
      <t xml:space="preserve"> Morocco</t>
    </r>
  </si>
  <si>
    <r>
      <rPr>
        <i/>
        <sz val="11"/>
        <color rgb="FF000000"/>
        <rFont val="Arial"/>
        <family val="2"/>
      </rPr>
      <t>Ornithodoros moubata</t>
    </r>
    <r>
      <rPr>
        <sz val="11"/>
        <color rgb="FF000000"/>
        <rFont val="Arial"/>
        <family val="2"/>
      </rPr>
      <t xml:space="preserve"> (Museum)</t>
    </r>
  </si>
  <si>
    <r>
      <rPr>
        <i/>
        <sz val="11"/>
        <color rgb="FF000000"/>
        <rFont val="Arial"/>
        <family val="2"/>
      </rPr>
      <t>Ornithodoros moubata</t>
    </r>
    <r>
      <rPr>
        <sz val="11"/>
        <color rgb="FF000000"/>
        <rFont val="Arial"/>
        <family val="2"/>
      </rPr>
      <t xml:space="preserve"> PMO1</t>
    </r>
  </si>
  <si>
    <r>
      <rPr>
        <i/>
        <sz val="11"/>
        <color rgb="FF000000"/>
        <rFont val="Arial"/>
        <family val="2"/>
      </rPr>
      <t>Ornithodoros moubata</t>
    </r>
    <r>
      <rPr>
        <sz val="11"/>
        <color rgb="FF000000"/>
        <rFont val="Arial"/>
        <family val="2"/>
      </rPr>
      <t xml:space="preserve"> PMO2</t>
    </r>
  </si>
  <si>
    <r>
      <rPr>
        <i/>
        <sz val="11"/>
        <color rgb="FF000000"/>
        <rFont val="Arial"/>
        <family val="2"/>
      </rPr>
      <t xml:space="preserve">Ornithodoros phacochoerus </t>
    </r>
    <r>
      <rPr>
        <sz val="11"/>
        <color rgb="FF000000"/>
        <rFont val="Arial"/>
        <family val="2"/>
      </rPr>
      <t>KNP</t>
    </r>
  </si>
  <si>
    <r>
      <rPr>
        <i/>
        <sz val="11"/>
        <color rgb="FF000000"/>
        <rFont val="Arial"/>
        <family val="2"/>
      </rPr>
      <t>Ornithodoros phacochoerus</t>
    </r>
    <r>
      <rPr>
        <sz val="11"/>
        <color rgb="FF000000"/>
        <rFont val="Arial"/>
        <family val="2"/>
      </rPr>
      <t xml:space="preserve"> Pafuri2</t>
    </r>
  </si>
  <si>
    <r>
      <rPr>
        <i/>
        <sz val="11"/>
        <color rgb="FF000000"/>
        <rFont val="Arial"/>
        <family val="2"/>
      </rPr>
      <t>Ornithodoros phacochoerus</t>
    </r>
    <r>
      <rPr>
        <sz val="11"/>
        <color rgb="FF000000"/>
        <rFont val="Arial"/>
        <family val="2"/>
      </rPr>
      <t xml:space="preserve"> Pafuri3</t>
    </r>
  </si>
  <si>
    <r>
      <rPr>
        <i/>
        <sz val="11"/>
        <color rgb="FF000000"/>
        <rFont val="Arial"/>
        <family val="2"/>
      </rPr>
      <t>Ornithodoros savignyi</t>
    </r>
    <r>
      <rPr>
        <sz val="11"/>
        <color rgb="FF000000"/>
        <rFont val="Arial"/>
        <family val="2"/>
      </rPr>
      <t xml:space="preserve"> (Museum)</t>
    </r>
  </si>
  <si>
    <r>
      <rPr>
        <i/>
        <sz val="11"/>
        <color rgb="FF000000"/>
        <rFont val="Arial"/>
        <family val="2"/>
      </rPr>
      <t xml:space="preserve">Ornithodoros savignyi </t>
    </r>
    <r>
      <rPr>
        <sz val="11"/>
        <color rgb="FF000000"/>
        <rFont val="Arial"/>
        <family val="2"/>
      </rPr>
      <t>Sudan 5</t>
    </r>
  </si>
  <si>
    <r>
      <rPr>
        <i/>
        <sz val="11"/>
        <color rgb="FF000000"/>
        <rFont val="Arial"/>
        <family val="2"/>
      </rPr>
      <t xml:space="preserve">Ornithodoros savignyi </t>
    </r>
    <r>
      <rPr>
        <sz val="11"/>
        <color rgb="FF000000"/>
        <rFont val="Arial"/>
        <family val="2"/>
      </rPr>
      <t>Sudan1</t>
    </r>
  </si>
  <si>
    <r>
      <rPr>
        <i/>
        <sz val="11"/>
        <color rgb="FF000000"/>
        <rFont val="Arial"/>
        <family val="2"/>
      </rPr>
      <t>Ornithodoros turicata</t>
    </r>
    <r>
      <rPr>
        <sz val="11"/>
        <color rgb="FF000000"/>
        <rFont val="Arial"/>
        <family val="2"/>
      </rPr>
      <t xml:space="preserve"> KAN</t>
    </r>
  </si>
  <si>
    <r>
      <rPr>
        <i/>
        <sz val="11"/>
        <color rgb="FF000000"/>
        <rFont val="Arial"/>
        <family val="2"/>
      </rPr>
      <t>Ornithodoros turicata</t>
    </r>
    <r>
      <rPr>
        <sz val="11"/>
        <color rgb="FF000000"/>
        <rFont val="Arial"/>
        <family val="2"/>
      </rPr>
      <t xml:space="preserve"> NM</t>
    </r>
  </si>
  <si>
    <r>
      <rPr>
        <i/>
        <sz val="11"/>
        <color rgb="FF000000"/>
        <rFont val="Arial"/>
        <family val="2"/>
      </rPr>
      <t>Ornithodoros turicata</t>
    </r>
    <r>
      <rPr>
        <sz val="11"/>
        <color rgb="FF000000"/>
        <rFont val="Arial"/>
        <family val="2"/>
      </rPr>
      <t xml:space="preserve"> Ocala</t>
    </r>
  </si>
  <si>
    <r>
      <rPr>
        <i/>
        <sz val="11"/>
        <color rgb="FF000000"/>
        <rFont val="Arial"/>
        <family val="2"/>
      </rPr>
      <t>Ornithodoros turicata</t>
    </r>
    <r>
      <rPr>
        <sz val="11"/>
        <color rgb="FF000000"/>
        <rFont val="Arial"/>
        <family val="2"/>
      </rPr>
      <t xml:space="preserve"> Travis</t>
    </r>
  </si>
  <si>
    <r>
      <rPr>
        <i/>
        <sz val="11"/>
        <color rgb="FF000000"/>
        <rFont val="Arial"/>
        <family val="2"/>
      </rPr>
      <t>Ornithodoros verrucosus</t>
    </r>
    <r>
      <rPr>
        <sz val="11"/>
        <color rgb="FF000000"/>
        <rFont val="Arial"/>
        <family val="2"/>
      </rPr>
      <t xml:space="preserve"> CHICH-C</t>
    </r>
  </si>
  <si>
    <r>
      <rPr>
        <i/>
        <sz val="11"/>
        <color rgb="FF000000"/>
        <rFont val="Arial"/>
        <family val="2"/>
      </rPr>
      <t>Ornithodoros waterbergensis</t>
    </r>
    <r>
      <rPr>
        <sz val="11"/>
        <color rgb="FF000000"/>
        <rFont val="Arial"/>
        <family val="2"/>
      </rPr>
      <t xml:space="preserve"> ASH3</t>
    </r>
  </si>
  <si>
    <r>
      <rPr>
        <i/>
        <sz val="11"/>
        <color rgb="FF000000"/>
        <rFont val="Arial"/>
        <family val="2"/>
      </rPr>
      <t>Ornithodoros waterbergensis</t>
    </r>
    <r>
      <rPr>
        <sz val="11"/>
        <color rgb="FF000000"/>
        <rFont val="Arial"/>
        <family val="2"/>
      </rPr>
      <t xml:space="preserve"> PP2</t>
    </r>
  </si>
  <si>
    <r>
      <rPr>
        <i/>
        <sz val="11"/>
        <color rgb="FF000000"/>
        <rFont val="Arial"/>
        <family val="2"/>
      </rPr>
      <t>Ornithodoros waterbergensis</t>
    </r>
    <r>
      <rPr>
        <sz val="11"/>
        <color rgb="FF000000"/>
        <rFont val="Arial"/>
        <family val="2"/>
      </rPr>
      <t xml:space="preserve"> SD2</t>
    </r>
  </si>
  <si>
    <r>
      <rPr>
        <i/>
        <sz val="11"/>
        <color rgb="FF000000"/>
        <rFont val="Arial"/>
        <family val="2"/>
      </rPr>
      <t>Ornithodoros zumpti</t>
    </r>
    <r>
      <rPr>
        <sz val="11"/>
        <color rgb="FF000000"/>
        <rFont val="Arial"/>
        <family val="2"/>
      </rPr>
      <t xml:space="preserve"> CA1</t>
    </r>
  </si>
  <si>
    <r>
      <rPr>
        <i/>
        <sz val="11"/>
        <color rgb="FF000000"/>
        <rFont val="Arial"/>
        <family val="2"/>
      </rPr>
      <t xml:space="preserve">Ornithodoros zumpti </t>
    </r>
    <r>
      <rPr>
        <sz val="11"/>
        <color rgb="FF000000"/>
        <rFont val="Arial"/>
        <family val="2"/>
      </rPr>
      <t>CA2</t>
    </r>
  </si>
  <si>
    <r>
      <rPr>
        <i/>
        <sz val="11"/>
        <color rgb="FF000000"/>
        <rFont val="Arial"/>
        <family val="2"/>
      </rPr>
      <t>Ornithodoros zumpti</t>
    </r>
    <r>
      <rPr>
        <sz val="11"/>
        <color rgb="FF000000"/>
        <rFont val="Arial"/>
        <family val="2"/>
      </rPr>
      <t xml:space="preserve"> CAN</t>
    </r>
  </si>
  <si>
    <r>
      <rPr>
        <i/>
        <sz val="11"/>
        <color rgb="FF000000"/>
        <rFont val="Arial"/>
        <family val="2"/>
      </rPr>
      <t xml:space="preserve">Ornithodoros zumpti </t>
    </r>
    <r>
      <rPr>
        <sz val="11"/>
        <color rgb="FF000000"/>
        <rFont val="Arial"/>
        <family val="2"/>
      </rPr>
      <t>GS1</t>
    </r>
  </si>
  <si>
    <r>
      <rPr>
        <i/>
        <sz val="11"/>
        <color rgb="FF000000"/>
        <rFont val="Arial"/>
        <family val="2"/>
      </rPr>
      <t xml:space="preserve">Ornithodoros zumpti </t>
    </r>
    <r>
      <rPr>
        <sz val="11"/>
        <color rgb="FF000000"/>
        <rFont val="Arial"/>
        <family val="2"/>
      </rPr>
      <t>GS2</t>
    </r>
  </si>
  <si>
    <r>
      <rPr>
        <i/>
        <sz val="11"/>
        <color rgb="FF000000"/>
        <rFont val="Arial"/>
        <family val="2"/>
      </rPr>
      <t>Ornithodoros zumpti</t>
    </r>
    <r>
      <rPr>
        <sz val="11"/>
        <color rgb="FF000000"/>
        <rFont val="Arial"/>
        <family val="2"/>
      </rPr>
      <t xml:space="preserve"> GSN</t>
    </r>
  </si>
  <si>
    <r>
      <rPr>
        <i/>
        <sz val="11"/>
        <color rgb="FF000000"/>
        <rFont val="Arial"/>
        <family val="2"/>
      </rPr>
      <t>Proknekalia peringueyi</t>
    </r>
    <r>
      <rPr>
        <sz val="11"/>
        <color rgb="FF000000"/>
        <rFont val="Arial"/>
        <family val="2"/>
      </rPr>
      <t xml:space="preserve"> 1</t>
    </r>
  </si>
  <si>
    <r>
      <rPr>
        <i/>
        <sz val="11"/>
        <color rgb="FF000000"/>
        <rFont val="Arial"/>
        <family val="2"/>
      </rPr>
      <t>Proknekalia peringueyi</t>
    </r>
    <r>
      <rPr>
        <sz val="11"/>
        <color rgb="FF000000"/>
        <rFont val="Arial"/>
        <family val="2"/>
      </rPr>
      <t xml:space="preserve"> 2</t>
    </r>
  </si>
  <si>
    <r>
      <rPr>
        <i/>
        <sz val="11"/>
        <color rgb="FF000000"/>
        <rFont val="Arial"/>
        <family val="2"/>
      </rPr>
      <t>Secretargas transgariepinus</t>
    </r>
    <r>
      <rPr>
        <sz val="11"/>
        <color rgb="FF000000"/>
        <rFont val="Arial"/>
        <family val="2"/>
      </rPr>
      <t xml:space="preserve"> (Museum)</t>
    </r>
  </si>
  <si>
    <r>
      <rPr>
        <i/>
        <sz val="11"/>
        <color rgb="FF000000"/>
        <rFont val="Arial"/>
        <family val="2"/>
      </rPr>
      <t>Secretargas transgariepinus</t>
    </r>
    <r>
      <rPr>
        <sz val="11"/>
        <color rgb="FF000000"/>
        <rFont val="Arial"/>
        <family val="2"/>
      </rPr>
      <t xml:space="preserve"> 1</t>
    </r>
  </si>
  <si>
    <r>
      <rPr>
        <i/>
        <sz val="11"/>
        <color rgb="FF000000"/>
        <rFont val="Arial"/>
        <family val="2"/>
      </rPr>
      <t>Secretargas transgariepinus</t>
    </r>
    <r>
      <rPr>
        <sz val="11"/>
        <color rgb="FF000000"/>
        <rFont val="Arial"/>
        <family val="2"/>
      </rPr>
      <t xml:space="preserve"> 2</t>
    </r>
  </si>
  <si>
    <r>
      <rPr>
        <i/>
        <sz val="11"/>
        <color rgb="FF000000"/>
        <rFont val="Arial"/>
        <family val="2"/>
      </rPr>
      <t xml:space="preserve">Amblyomma hebraeum </t>
    </r>
    <r>
      <rPr>
        <sz val="11"/>
        <color rgb="FF000000"/>
        <rFont val="Arial"/>
        <family val="2"/>
      </rPr>
      <t>1</t>
    </r>
  </si>
  <si>
    <r>
      <rPr>
        <i/>
        <sz val="11"/>
        <color rgb="FF000000"/>
        <rFont val="Arial"/>
        <family val="2"/>
      </rPr>
      <t xml:space="preserve">Amblyomma tholloni </t>
    </r>
    <r>
      <rPr>
        <sz val="11"/>
        <color rgb="FF000000"/>
        <rFont val="Arial"/>
        <family val="2"/>
      </rPr>
      <t>1</t>
    </r>
  </si>
  <si>
    <t>Kerrville, Texas, USA, Rhodes Strain (USDA-ARS Colony)</t>
  </si>
  <si>
    <t>KL and AAPL</t>
  </si>
  <si>
    <r>
      <rPr>
        <i/>
        <sz val="11"/>
        <color rgb="FF000000"/>
        <rFont val="Arial"/>
        <family val="2"/>
      </rPr>
      <t>Hyalomma truncatum</t>
    </r>
    <r>
      <rPr>
        <sz val="11"/>
        <color rgb="FF000000"/>
        <rFont val="Arial"/>
        <family val="2"/>
      </rPr>
      <t xml:space="preserve"> 2</t>
    </r>
  </si>
  <si>
    <t>Maverick County, Texas, USA, Vega Strain (USDA-ARS Colony)</t>
  </si>
  <si>
    <r>
      <rPr>
        <i/>
        <sz val="11"/>
        <color rgb="FF000000"/>
        <rFont val="Arial"/>
        <family val="2"/>
      </rPr>
      <t>Rhipicephalus appendiculatus</t>
    </r>
    <r>
      <rPr>
        <sz val="11"/>
        <color rgb="FF000000"/>
        <rFont val="Arial"/>
        <family val="2"/>
      </rPr>
      <t xml:space="preserve"> 2</t>
    </r>
  </si>
  <si>
    <r>
      <rPr>
        <i/>
        <sz val="11"/>
        <color rgb="FF000000"/>
        <rFont val="Arial"/>
        <family val="2"/>
      </rPr>
      <t xml:space="preserve">Rhipicephalus evertsi </t>
    </r>
    <r>
      <rPr>
        <sz val="11"/>
        <color rgb="FF000000"/>
        <rFont val="Arial"/>
        <family val="2"/>
      </rPr>
      <t>2</t>
    </r>
  </si>
  <si>
    <r>
      <rPr>
        <i/>
        <sz val="11"/>
        <color rgb="FF000000"/>
        <rFont val="Arial"/>
        <family val="2"/>
      </rPr>
      <t xml:space="preserve">Rhipicephalus evertsi </t>
    </r>
    <r>
      <rPr>
        <sz val="11"/>
        <color rgb="FF000000"/>
        <rFont val="Arial"/>
        <family val="2"/>
      </rPr>
      <t>Kwanare</t>
    </r>
  </si>
  <si>
    <r>
      <rPr>
        <i/>
        <sz val="11"/>
        <color rgb="FF000000"/>
        <rFont val="Arial"/>
        <family val="2"/>
      </rPr>
      <t xml:space="preserve">Rhipicephalus maculatus </t>
    </r>
    <r>
      <rPr>
        <sz val="11"/>
        <color rgb="FF000000"/>
        <rFont val="Arial"/>
        <family val="2"/>
      </rPr>
      <t>1</t>
    </r>
  </si>
  <si>
    <t>Webb County, Texas, USA, Deutsch Strain (USDA-ARS Colony)</t>
  </si>
  <si>
    <t>Alectorobius capensis</t>
  </si>
  <si>
    <t>Chiropterargas boueti</t>
  </si>
  <si>
    <t>Argas brumpti</t>
  </si>
  <si>
    <t>*species does not currently have a mitogenome in GenBank</t>
  </si>
  <si>
    <t>Amblyomma mixtum*</t>
  </si>
  <si>
    <r>
      <t xml:space="preserve">Nuttalliella namaqua </t>
    </r>
    <r>
      <rPr>
        <sz val="11"/>
        <color theme="1"/>
        <rFont val="Arial"/>
        <family val="2"/>
      </rPr>
      <t>HVP</t>
    </r>
  </si>
  <si>
    <r>
      <t xml:space="preserve">Nuttalliella namaqua </t>
    </r>
    <r>
      <rPr>
        <sz val="11"/>
        <color theme="1"/>
        <rFont val="Arial"/>
        <family val="2"/>
      </rPr>
      <t>HVP</t>
    </r>
    <r>
      <rPr>
        <i/>
        <sz val="11"/>
        <color theme="1"/>
        <rFont val="Arial"/>
        <family val="2"/>
      </rPr>
      <t xml:space="preserve"> </t>
    </r>
    <r>
      <rPr>
        <sz val="11"/>
        <color theme="1"/>
        <rFont val="Arial"/>
        <family val="2"/>
      </rPr>
      <t>manually corrected</t>
    </r>
  </si>
  <si>
    <t>KR907248</t>
  </si>
  <si>
    <t>California, USA (CDC, Atlanta, GA, USA, Colony)</t>
  </si>
  <si>
    <t>Paris, France (CDC, Atlanta, GA, USA, Colony)</t>
  </si>
  <si>
    <t>Rhode Island, USA (CDC, Atlanta, GA, USA, Colony)</t>
  </si>
  <si>
    <t>Georgia, USA (CDC, Atlanta, GA, USA, Colony)</t>
  </si>
  <si>
    <t>Yonkers, New York, USA (CDC, Atlanta, GA, USA, Colony)</t>
  </si>
  <si>
    <t>Oklahoma, USA (CDC, Atlanta, GA, USA, Colony)</t>
  </si>
  <si>
    <t>Heuningvleipan, South Africa</t>
  </si>
  <si>
    <t>DGK</t>
  </si>
  <si>
    <t>RP</t>
  </si>
  <si>
    <r>
      <rPr>
        <i/>
        <sz val="11"/>
        <color rgb="FF000000"/>
        <rFont val="Arial"/>
        <family val="2"/>
      </rPr>
      <t>Ornithodoros porcinus</t>
    </r>
    <r>
      <rPr>
        <sz val="11"/>
        <color rgb="FF000000"/>
        <rFont val="Arial"/>
        <family val="2"/>
      </rPr>
      <t xml:space="preserve"> Kenya</t>
    </r>
  </si>
  <si>
    <r>
      <t xml:space="preserve">Alectorobius capensis </t>
    </r>
    <r>
      <rPr>
        <sz val="11"/>
        <color theme="1"/>
        <rFont val="Arial"/>
        <family val="2"/>
      </rPr>
      <t>St. Croix</t>
    </r>
  </si>
  <si>
    <r>
      <t xml:space="preserve">Alectorobius capensis </t>
    </r>
    <r>
      <rPr>
        <sz val="11"/>
        <color theme="1"/>
        <rFont val="Arial"/>
        <family val="2"/>
      </rPr>
      <t>St. Croix manually corrected</t>
    </r>
  </si>
  <si>
    <t>Antricola mexicanus</t>
  </si>
  <si>
    <t>Reticulinasus faini</t>
  </si>
  <si>
    <t>Nothoaspsis amazoniensis</t>
  </si>
  <si>
    <t>Ornithodoros zumpti</t>
  </si>
  <si>
    <t>Navis striatus</t>
  </si>
  <si>
    <r>
      <rPr>
        <i/>
        <sz val="11"/>
        <color rgb="FF000000"/>
        <rFont val="Arial"/>
        <family val="2"/>
      </rPr>
      <t>Reticulinasus faini</t>
    </r>
    <r>
      <rPr>
        <sz val="11"/>
        <color rgb="FF000000"/>
        <rFont val="Arial"/>
        <family val="2"/>
      </rPr>
      <t xml:space="preserve"> 2 </t>
    </r>
  </si>
  <si>
    <t>Alectorobius amblus</t>
  </si>
  <si>
    <t>Alectorobius atacamensis</t>
  </si>
  <si>
    <r>
      <rPr>
        <i/>
        <sz val="11"/>
        <color rgb="FF000000"/>
        <rFont val="Arial"/>
        <family val="2"/>
      </rPr>
      <t>Alectorobius capensis</t>
    </r>
    <r>
      <rPr>
        <sz val="11"/>
        <color rgb="FF000000"/>
        <rFont val="Arial"/>
        <family val="2"/>
      </rPr>
      <t xml:space="preserve"> Bird Island</t>
    </r>
  </si>
  <si>
    <r>
      <rPr>
        <i/>
        <sz val="11"/>
        <color rgb="FF000000"/>
        <rFont val="Arial"/>
        <family val="2"/>
      </rPr>
      <t>Alectorobius capensis</t>
    </r>
    <r>
      <rPr>
        <sz val="11"/>
        <color rgb="FF000000"/>
        <rFont val="Arial"/>
        <family val="2"/>
      </rPr>
      <t xml:space="preserve"> IQG</t>
    </r>
  </si>
  <si>
    <r>
      <rPr>
        <i/>
        <sz val="11"/>
        <color rgb="FF000000"/>
        <rFont val="Arial"/>
        <family val="2"/>
      </rPr>
      <t xml:space="preserve">Alectorobius capensis </t>
    </r>
    <r>
      <rPr>
        <sz val="11"/>
        <color rgb="FF000000"/>
        <rFont val="Arial"/>
        <family val="2"/>
      </rPr>
      <t>NPC</t>
    </r>
  </si>
  <si>
    <r>
      <rPr>
        <i/>
        <sz val="11"/>
        <color rgb="FF000000"/>
        <rFont val="Arial"/>
        <family val="2"/>
      </rPr>
      <t>Alectorobius capensis</t>
    </r>
    <r>
      <rPr>
        <sz val="11"/>
        <color rgb="FF000000"/>
        <rFont val="Arial"/>
        <family val="2"/>
      </rPr>
      <t xml:space="preserve"> St.Croix</t>
    </r>
  </si>
  <si>
    <t>Alectorobius cavernicolous</t>
  </si>
  <si>
    <t>Alectorobius cerradoensis</t>
  </si>
  <si>
    <t>Alectorobius fonsecai</t>
  </si>
  <si>
    <t>Alectorobius guaporensis</t>
  </si>
  <si>
    <t>Alectorobius microlophi</t>
  </si>
  <si>
    <t>Alectorobius mimon</t>
  </si>
  <si>
    <t>Alectorobius peropteryx</t>
  </si>
  <si>
    <t>Alectorobius peruvianus</t>
  </si>
  <si>
    <t>Alectorobius puertoricensis</t>
  </si>
  <si>
    <t xml:space="preserve">Alectorobius puertoricensis </t>
  </si>
  <si>
    <t>Alectorobius rietcorreai</t>
  </si>
  <si>
    <t xml:space="preserve">Alectorobius rietcorreai </t>
  </si>
  <si>
    <t>Alectorobius rioplatensis</t>
  </si>
  <si>
    <t>Alectorobius spheniscus</t>
  </si>
  <si>
    <t>Alectorobius tabajara</t>
  </si>
  <si>
    <r>
      <t xml:space="preserve">Argas </t>
    </r>
    <r>
      <rPr>
        <sz val="11"/>
        <color rgb="FF000000"/>
        <rFont val="Arial"/>
        <family val="2"/>
      </rPr>
      <t>sp. San Antonio</t>
    </r>
  </si>
  <si>
    <r>
      <t xml:space="preserve">Argas africolumbae </t>
    </r>
    <r>
      <rPr>
        <sz val="11"/>
        <color rgb="FF000000"/>
        <rFont val="Arial"/>
        <family val="2"/>
      </rPr>
      <t>JM2*‡</t>
    </r>
  </si>
  <si>
    <r>
      <t xml:space="preserve">Ogadenus brumpti </t>
    </r>
    <r>
      <rPr>
        <sz val="11"/>
        <color rgb="FF000000"/>
        <rFont val="Arial"/>
        <family val="2"/>
      </rPr>
      <t>L1</t>
    </r>
  </si>
  <si>
    <r>
      <t xml:space="preserve">Ogadenus brumpti </t>
    </r>
    <r>
      <rPr>
        <sz val="11"/>
        <color rgb="FF000000"/>
        <rFont val="Arial"/>
        <family val="2"/>
      </rPr>
      <t>L2</t>
    </r>
  </si>
  <si>
    <r>
      <t xml:space="preserve">Rhipicephalus evertsi </t>
    </r>
    <r>
      <rPr>
        <sz val="11"/>
        <color rgb="FF000000"/>
        <rFont val="Arial"/>
        <family val="2"/>
      </rPr>
      <t>Kwanare</t>
    </r>
  </si>
  <si>
    <r>
      <t xml:space="preserve">Rhipicephalus maculatus </t>
    </r>
    <r>
      <rPr>
        <sz val="11"/>
        <color rgb="FF000000"/>
        <rFont val="Arial"/>
        <family val="2"/>
      </rPr>
      <t>1</t>
    </r>
  </si>
  <si>
    <r>
      <t xml:space="preserve">Amblyomma tholloni </t>
    </r>
    <r>
      <rPr>
        <sz val="11"/>
        <color rgb="FF000000"/>
        <rFont val="Arial"/>
        <family val="2"/>
      </rPr>
      <t>1</t>
    </r>
  </si>
  <si>
    <r>
      <t xml:space="preserve">Proknekalia peringueyi </t>
    </r>
    <r>
      <rPr>
        <sz val="11"/>
        <color rgb="FF000000"/>
        <rFont val="Arial"/>
        <family val="2"/>
      </rPr>
      <t>1*</t>
    </r>
  </si>
  <si>
    <r>
      <t>Ornithodoros zumpti</t>
    </r>
    <r>
      <rPr>
        <sz val="11"/>
        <color rgb="FF000000"/>
        <rFont val="Arial"/>
        <family val="2"/>
      </rPr>
      <t xml:space="preserve"> GS2‡</t>
    </r>
  </si>
  <si>
    <r>
      <t xml:space="preserve">Ornithodoros waterbergensis </t>
    </r>
    <r>
      <rPr>
        <sz val="11"/>
        <color rgb="FF000000"/>
        <rFont val="Arial"/>
        <family val="2"/>
      </rPr>
      <t>SD2*</t>
    </r>
  </si>
  <si>
    <r>
      <t>Ornithodoros verrucosus</t>
    </r>
    <r>
      <rPr>
        <sz val="11"/>
        <color rgb="FF000000"/>
        <rFont val="Arial"/>
        <family val="2"/>
      </rPr>
      <t xml:space="preserve"> CHICH-C</t>
    </r>
  </si>
  <si>
    <r>
      <t xml:space="preserve">Ornithodoros turicata </t>
    </r>
    <r>
      <rPr>
        <sz val="11"/>
        <color rgb="FF000000"/>
        <rFont val="Arial"/>
        <family val="2"/>
      </rPr>
      <t>Travis</t>
    </r>
  </si>
  <si>
    <r>
      <t xml:space="preserve">Ornithodoros turicata </t>
    </r>
    <r>
      <rPr>
        <sz val="11"/>
        <color rgb="FF000000"/>
        <rFont val="Arial"/>
        <family val="2"/>
      </rPr>
      <t>Ocala</t>
    </r>
  </si>
  <si>
    <r>
      <t xml:space="preserve">Ornithodoros turicata </t>
    </r>
    <r>
      <rPr>
        <sz val="11"/>
        <color rgb="FF000000"/>
        <rFont val="Arial"/>
        <family val="2"/>
      </rPr>
      <t>NM</t>
    </r>
  </si>
  <si>
    <r>
      <t xml:space="preserve">Ornithodoros turicata </t>
    </r>
    <r>
      <rPr>
        <sz val="11"/>
        <color rgb="FF000000"/>
        <rFont val="Arial"/>
        <family val="2"/>
      </rPr>
      <t>KAN</t>
    </r>
  </si>
  <si>
    <r>
      <t xml:space="preserve">Ornithodoros phacochoerus </t>
    </r>
    <r>
      <rPr>
        <sz val="11"/>
        <color rgb="FF000000"/>
        <rFont val="Arial"/>
        <family val="2"/>
      </rPr>
      <t>Pafuri3*</t>
    </r>
  </si>
  <si>
    <r>
      <t xml:space="preserve">Ornithodoros hermsi </t>
    </r>
    <r>
      <rPr>
        <sz val="11"/>
        <color rgb="FF000000"/>
        <rFont val="Arial"/>
        <family val="2"/>
      </rPr>
      <t>SIS</t>
    </r>
  </si>
  <si>
    <r>
      <t xml:space="preserve">Ornithodoros compactus </t>
    </r>
    <r>
      <rPr>
        <sz val="11"/>
        <color rgb="FF000000"/>
        <rFont val="Arial"/>
        <family val="2"/>
      </rPr>
      <t>K2</t>
    </r>
  </si>
  <si>
    <r>
      <t>Alectorobius amblus*</t>
    </r>
    <r>
      <rPr>
        <sz val="11"/>
        <color rgb="FF000000"/>
        <rFont val="Arial"/>
        <family val="2"/>
      </rPr>
      <t>‡</t>
    </r>
  </si>
  <si>
    <t>Alectorobius atacamensis*</t>
  </si>
  <si>
    <r>
      <t xml:space="preserve">Alectorobius capensis </t>
    </r>
    <r>
      <rPr>
        <sz val="11"/>
        <color rgb="FF000000"/>
        <rFont val="Arial"/>
        <family val="2"/>
      </rPr>
      <t>IQG</t>
    </r>
  </si>
  <si>
    <r>
      <t xml:space="preserve">Alectorobius capensis </t>
    </r>
    <r>
      <rPr>
        <sz val="11"/>
        <color rgb="FF000000"/>
        <rFont val="Arial"/>
        <family val="2"/>
      </rPr>
      <t>NPC</t>
    </r>
  </si>
  <si>
    <r>
      <t xml:space="preserve">Alectorobius capensis </t>
    </r>
    <r>
      <rPr>
        <sz val="11"/>
        <color rgb="FF000000"/>
        <rFont val="Arial"/>
        <family val="2"/>
      </rPr>
      <t>St. Croix</t>
    </r>
  </si>
  <si>
    <r>
      <t xml:space="preserve">Reticulinasus faini </t>
    </r>
    <r>
      <rPr>
        <sz val="11"/>
        <color rgb="FF000000"/>
        <rFont val="Arial"/>
        <family val="2"/>
      </rPr>
      <t xml:space="preserve">2 </t>
    </r>
  </si>
  <si>
    <r>
      <t>Alectorobius fonsecai*</t>
    </r>
    <r>
      <rPr>
        <sz val="11"/>
        <rFont val="Arial"/>
        <family val="2"/>
      </rPr>
      <t>‡</t>
    </r>
  </si>
  <si>
    <r>
      <t>Alectorobius spheniscus*</t>
    </r>
    <r>
      <rPr>
        <sz val="11"/>
        <color rgb="FF000000"/>
        <rFont val="Arial"/>
        <family val="2"/>
      </rPr>
      <t>‡</t>
    </r>
  </si>
  <si>
    <r>
      <t xml:space="preserve">Argas africolumbae </t>
    </r>
    <r>
      <rPr>
        <sz val="11"/>
        <color rgb="FF000000"/>
        <rFont val="Arial"/>
        <family val="2"/>
      </rPr>
      <t>JM2</t>
    </r>
  </si>
  <si>
    <r>
      <t xml:space="preserve">Chiropterargas boueti </t>
    </r>
    <r>
      <rPr>
        <sz val="11"/>
        <color rgb="FF000000"/>
        <rFont val="Arial"/>
        <family val="2"/>
      </rPr>
      <t>AG1</t>
    </r>
  </si>
  <si>
    <r>
      <t xml:space="preserve">Chiropterargas boueti </t>
    </r>
    <r>
      <rPr>
        <sz val="11"/>
        <color rgb="FF000000"/>
        <rFont val="Arial"/>
        <family val="2"/>
      </rPr>
      <t>AG2</t>
    </r>
  </si>
  <si>
    <r>
      <t xml:space="preserve">Chiropterargas boueti </t>
    </r>
    <r>
      <rPr>
        <sz val="11"/>
        <color rgb="FF000000"/>
        <rFont val="Arial"/>
        <family val="2"/>
      </rPr>
      <t>BP2</t>
    </r>
  </si>
  <si>
    <r>
      <t xml:space="preserve">Nuttalliella namaqua </t>
    </r>
    <r>
      <rPr>
        <sz val="11"/>
        <color rgb="FF000000"/>
        <rFont val="Arial"/>
        <family val="2"/>
      </rPr>
      <t>HVP</t>
    </r>
  </si>
  <si>
    <r>
      <t xml:space="preserve">Nuttalliella namaqua </t>
    </r>
    <r>
      <rPr>
        <sz val="11"/>
        <color rgb="FF000000"/>
        <rFont val="Arial"/>
        <family val="2"/>
      </rPr>
      <t>Krymekaar</t>
    </r>
  </si>
  <si>
    <r>
      <t xml:space="preserve">Ornithodoros moubata </t>
    </r>
    <r>
      <rPr>
        <sz val="11"/>
        <color rgb="FF000000"/>
        <rFont val="Arial"/>
        <family val="2"/>
      </rPr>
      <t>PMO1</t>
    </r>
  </si>
  <si>
    <r>
      <t xml:space="preserve">Ornithodoros moubata </t>
    </r>
    <r>
      <rPr>
        <sz val="11"/>
        <color rgb="FF000000"/>
        <rFont val="Arial"/>
        <family val="2"/>
      </rPr>
      <t>PMO2</t>
    </r>
  </si>
  <si>
    <r>
      <t xml:space="preserve">Ornithodoros phacochoerus </t>
    </r>
    <r>
      <rPr>
        <sz val="11"/>
        <color rgb="FF000000"/>
        <rFont val="Arial"/>
        <family val="2"/>
      </rPr>
      <t>KNP</t>
    </r>
  </si>
  <si>
    <r>
      <t xml:space="preserve">Ornithodoros phacochoerus </t>
    </r>
    <r>
      <rPr>
        <sz val="11"/>
        <color rgb="FF000000"/>
        <rFont val="Arial"/>
        <family val="2"/>
      </rPr>
      <t>Pafuri2</t>
    </r>
  </si>
  <si>
    <r>
      <t xml:space="preserve">Ornithodoros phacochoerus </t>
    </r>
    <r>
      <rPr>
        <sz val="11"/>
        <color rgb="FF000000"/>
        <rFont val="Arial"/>
        <family val="2"/>
      </rPr>
      <t>Pafuri3</t>
    </r>
  </si>
  <si>
    <r>
      <t xml:space="preserve">Ornithodoros waterbergensis </t>
    </r>
    <r>
      <rPr>
        <sz val="11"/>
        <color rgb="FF000000"/>
        <rFont val="Arial"/>
        <family val="2"/>
      </rPr>
      <t>SD2</t>
    </r>
  </si>
  <si>
    <r>
      <t xml:space="preserve">Ornithodoros zumpti </t>
    </r>
    <r>
      <rPr>
        <sz val="11"/>
        <color rgb="FF000000"/>
        <rFont val="Arial"/>
        <family val="2"/>
      </rPr>
      <t>CAN</t>
    </r>
  </si>
  <si>
    <r>
      <t xml:space="preserve">Ornithodoros zumpti </t>
    </r>
    <r>
      <rPr>
        <sz val="11"/>
        <color rgb="FF000000"/>
        <rFont val="Arial"/>
        <family val="2"/>
      </rPr>
      <t>GS2</t>
    </r>
  </si>
  <si>
    <r>
      <t xml:space="preserve">Proknekalia peringueyi </t>
    </r>
    <r>
      <rPr>
        <sz val="11"/>
        <color rgb="FF000000"/>
        <rFont val="Arial"/>
        <family val="2"/>
      </rPr>
      <t>1</t>
    </r>
  </si>
  <si>
    <r>
      <t xml:space="preserve">Proknekalia peringueyi </t>
    </r>
    <r>
      <rPr>
        <sz val="11"/>
        <color rgb="FF000000"/>
        <rFont val="Arial"/>
        <family val="2"/>
      </rPr>
      <t>2</t>
    </r>
  </si>
  <si>
    <r>
      <t xml:space="preserve">Secretargas transgariepinus </t>
    </r>
    <r>
      <rPr>
        <sz val="11"/>
        <color rgb="FF000000"/>
        <rFont val="Arial"/>
        <family val="2"/>
      </rPr>
      <t>1</t>
    </r>
  </si>
  <si>
    <r>
      <t xml:space="preserve">Secretargas transgariepinus </t>
    </r>
    <r>
      <rPr>
        <sz val="11"/>
        <color rgb="FF000000"/>
        <rFont val="Arial"/>
        <family val="2"/>
      </rPr>
      <t>2</t>
    </r>
  </si>
  <si>
    <t>Alectorobius amblus*</t>
  </si>
  <si>
    <t>Alectorobius cerradoensis*</t>
  </si>
  <si>
    <t>Alectorobius fonsecai*</t>
  </si>
  <si>
    <t>Alectorobius guaporensis*</t>
  </si>
  <si>
    <t>Alectorobius microlophi*</t>
  </si>
  <si>
    <t>Alectorobius mimon*</t>
  </si>
  <si>
    <t>Alectorobius peropteryx*</t>
  </si>
  <si>
    <t>Alectorobius peruvianus*</t>
  </si>
  <si>
    <t>Alectorobius puertoricensis*</t>
  </si>
  <si>
    <t>Alectorobius rietcorreai*</t>
  </si>
  <si>
    <t>Alectorobius rioplatensis*</t>
  </si>
  <si>
    <t>Alectorobius spheniscus*</t>
  </si>
  <si>
    <t>Alectorobius tabajara*</t>
  </si>
  <si>
    <t>Ixodes pacificus*</t>
  </si>
  <si>
    <r>
      <rPr>
        <i/>
        <sz val="11"/>
        <color theme="1"/>
        <rFont val="Arial"/>
        <family val="2"/>
      </rPr>
      <t>Argas africolumbae</t>
    </r>
    <r>
      <rPr>
        <sz val="11"/>
        <color theme="1"/>
        <rFont val="Arial"/>
        <family val="2"/>
      </rPr>
      <t xml:space="preserve"> ssP1F</t>
    </r>
  </si>
  <si>
    <r>
      <rPr>
        <i/>
        <sz val="11"/>
        <color theme="1"/>
        <rFont val="Arial"/>
        <family val="2"/>
      </rPr>
      <t>Argas africolumbae</t>
    </r>
    <r>
      <rPr>
        <sz val="11"/>
        <color theme="1"/>
        <rFont val="Arial"/>
        <family val="2"/>
      </rPr>
      <t xml:space="preserve"> ssP1R</t>
    </r>
  </si>
  <si>
    <r>
      <rPr>
        <i/>
        <sz val="11"/>
        <color theme="1"/>
        <rFont val="Arial"/>
        <family val="2"/>
      </rPr>
      <t>Alectorobius amblus</t>
    </r>
    <r>
      <rPr>
        <sz val="11"/>
        <color theme="1"/>
        <rFont val="Arial"/>
        <family val="2"/>
      </rPr>
      <t xml:space="preserve"> ssP1R</t>
    </r>
  </si>
  <si>
    <r>
      <rPr>
        <i/>
        <sz val="11"/>
        <color theme="1"/>
        <rFont val="Arial"/>
        <family val="2"/>
      </rPr>
      <t>Alectorobius fonsecai</t>
    </r>
    <r>
      <rPr>
        <sz val="11"/>
        <color theme="1"/>
        <rFont val="Arial"/>
        <family val="2"/>
      </rPr>
      <t xml:space="preserve"> ssP1F</t>
    </r>
  </si>
  <si>
    <r>
      <rPr>
        <i/>
        <sz val="11"/>
        <color theme="1"/>
        <rFont val="Arial"/>
        <family val="2"/>
      </rPr>
      <t>Alectorobius mimon</t>
    </r>
    <r>
      <rPr>
        <sz val="11"/>
        <color theme="1"/>
        <rFont val="Arial"/>
        <family val="2"/>
      </rPr>
      <t xml:space="preserve"> ssP1F</t>
    </r>
  </si>
  <si>
    <r>
      <rPr>
        <i/>
        <sz val="11"/>
        <color theme="1"/>
        <rFont val="Arial"/>
        <family val="2"/>
      </rPr>
      <t>Alectorobius mimon</t>
    </r>
    <r>
      <rPr>
        <sz val="11"/>
        <color theme="1"/>
        <rFont val="Arial"/>
        <family val="2"/>
      </rPr>
      <t xml:space="preserve"> ssP1R</t>
    </r>
  </si>
  <si>
    <r>
      <rPr>
        <i/>
        <sz val="11"/>
        <color theme="1"/>
        <rFont val="Arial"/>
        <family val="2"/>
      </rPr>
      <t>Ornithodoros erraticus</t>
    </r>
    <r>
      <rPr>
        <sz val="11"/>
        <color theme="1"/>
        <rFont val="Arial"/>
        <family val="2"/>
      </rPr>
      <t xml:space="preserve"> ssP2F</t>
    </r>
  </si>
  <si>
    <r>
      <rPr>
        <i/>
        <sz val="11"/>
        <color theme="1"/>
        <rFont val="Arial"/>
        <family val="2"/>
      </rPr>
      <t>Ornithodoros erraticus</t>
    </r>
    <r>
      <rPr>
        <sz val="11"/>
        <color theme="1"/>
        <rFont val="Arial"/>
        <family val="2"/>
      </rPr>
      <t xml:space="preserve"> ssP2R</t>
    </r>
  </si>
  <si>
    <r>
      <rPr>
        <i/>
        <sz val="11"/>
        <color theme="1"/>
        <rFont val="Arial"/>
        <family val="2"/>
      </rPr>
      <t>Ornithodoros waterbergensis</t>
    </r>
    <r>
      <rPr>
        <sz val="11"/>
        <color theme="1"/>
        <rFont val="Arial"/>
        <family val="2"/>
      </rPr>
      <t xml:space="preserve"> ssP1F</t>
    </r>
  </si>
  <si>
    <r>
      <rPr>
        <i/>
        <sz val="11"/>
        <color theme="1"/>
        <rFont val="Arial"/>
        <family val="2"/>
      </rPr>
      <t>Ornithodoros waterbergensis</t>
    </r>
    <r>
      <rPr>
        <sz val="11"/>
        <color theme="1"/>
        <rFont val="Arial"/>
        <family val="2"/>
      </rPr>
      <t xml:space="preserve"> ssP1R</t>
    </r>
  </si>
  <si>
    <r>
      <rPr>
        <i/>
        <sz val="11"/>
        <color theme="1"/>
        <rFont val="Arial"/>
        <family val="2"/>
      </rPr>
      <t>Ornithodoros zumpti</t>
    </r>
    <r>
      <rPr>
        <sz val="11"/>
        <color theme="1"/>
        <rFont val="Arial"/>
        <family val="2"/>
      </rPr>
      <t xml:space="preserve"> ssP1R</t>
    </r>
  </si>
  <si>
    <r>
      <rPr>
        <i/>
        <sz val="11"/>
        <color theme="1"/>
        <rFont val="Arial"/>
        <family val="2"/>
      </rPr>
      <t>Amblyomma maculatum</t>
    </r>
    <r>
      <rPr>
        <sz val="11"/>
        <color theme="1"/>
        <rFont val="Arial"/>
        <family val="2"/>
      </rPr>
      <t xml:space="preserve"> ssP1F</t>
    </r>
  </si>
  <si>
    <r>
      <rPr>
        <i/>
        <sz val="11"/>
        <color theme="1"/>
        <rFont val="Arial"/>
        <family val="2"/>
      </rPr>
      <t>Amblyomma maculatum</t>
    </r>
    <r>
      <rPr>
        <sz val="11"/>
        <color theme="1"/>
        <rFont val="Arial"/>
        <family val="2"/>
      </rPr>
      <t xml:space="preserve"> ssP1R</t>
    </r>
  </si>
  <si>
    <r>
      <rPr>
        <i/>
        <sz val="11"/>
        <color theme="1"/>
        <rFont val="Arial"/>
        <family val="2"/>
      </rPr>
      <t>Alectorobius atacamensis</t>
    </r>
    <r>
      <rPr>
        <sz val="11"/>
        <color theme="1"/>
        <rFont val="Arial"/>
        <family val="2"/>
      </rPr>
      <t xml:space="preserve"> ssP1F</t>
    </r>
  </si>
  <si>
    <r>
      <rPr>
        <i/>
        <sz val="11"/>
        <color theme="1"/>
        <rFont val="Arial"/>
        <family val="2"/>
      </rPr>
      <t>Alectorobius atacamensis</t>
    </r>
    <r>
      <rPr>
        <sz val="11"/>
        <color theme="1"/>
        <rFont val="Arial"/>
        <family val="2"/>
      </rPr>
      <t xml:space="preserve"> ssP1R</t>
    </r>
  </si>
  <si>
    <r>
      <rPr>
        <i/>
        <sz val="11"/>
        <color theme="1"/>
        <rFont val="Arial"/>
        <family val="2"/>
      </rPr>
      <t>Ornithodoros phacochoerus</t>
    </r>
    <r>
      <rPr>
        <sz val="11"/>
        <color theme="1"/>
        <rFont val="Arial"/>
        <family val="2"/>
      </rPr>
      <t xml:space="preserve"> ssP1R</t>
    </r>
  </si>
  <si>
    <r>
      <rPr>
        <i/>
        <sz val="11"/>
        <color theme="1"/>
        <rFont val="Arial"/>
        <family val="2"/>
      </rPr>
      <t>Alectorobius peropteryx</t>
    </r>
    <r>
      <rPr>
        <sz val="11"/>
        <color theme="1"/>
        <rFont val="Arial"/>
        <family val="2"/>
      </rPr>
      <t xml:space="preserve"> ssP1F</t>
    </r>
  </si>
  <si>
    <r>
      <rPr>
        <i/>
        <sz val="11"/>
        <color theme="1"/>
        <rFont val="Arial"/>
        <family val="2"/>
      </rPr>
      <t>Alectorobius peropteryx</t>
    </r>
    <r>
      <rPr>
        <sz val="11"/>
        <color theme="1"/>
        <rFont val="Arial"/>
        <family val="2"/>
      </rPr>
      <t xml:space="preserve"> ssP1R</t>
    </r>
  </si>
  <si>
    <r>
      <rPr>
        <i/>
        <sz val="11"/>
        <color theme="1"/>
        <rFont val="Arial"/>
        <family val="2"/>
      </rPr>
      <t>Ixodes angustus</t>
    </r>
    <r>
      <rPr>
        <sz val="11"/>
        <color theme="1"/>
        <rFont val="Arial"/>
        <family val="2"/>
      </rPr>
      <t xml:space="preserve"> ssP1F</t>
    </r>
  </si>
  <si>
    <r>
      <rPr>
        <i/>
        <sz val="11"/>
        <color theme="1"/>
        <rFont val="Arial"/>
        <family val="2"/>
      </rPr>
      <t>Ixodes angustus</t>
    </r>
    <r>
      <rPr>
        <sz val="11"/>
        <color theme="1"/>
        <rFont val="Arial"/>
        <family val="2"/>
      </rPr>
      <t xml:space="preserve"> ssP1R</t>
    </r>
  </si>
  <si>
    <r>
      <rPr>
        <i/>
        <sz val="11"/>
        <color theme="1"/>
        <rFont val="Arial"/>
        <family val="2"/>
      </rPr>
      <t>Ixodes pacificus</t>
    </r>
    <r>
      <rPr>
        <sz val="11"/>
        <color theme="1"/>
        <rFont val="Arial"/>
        <family val="2"/>
      </rPr>
      <t xml:space="preserve"> ssP1R</t>
    </r>
  </si>
  <si>
    <r>
      <rPr>
        <i/>
        <sz val="11"/>
        <color theme="1"/>
        <rFont val="Arial"/>
        <family val="2"/>
      </rPr>
      <t>Chiropterargas boueti</t>
    </r>
    <r>
      <rPr>
        <sz val="11"/>
        <color theme="1"/>
        <rFont val="Arial"/>
        <family val="2"/>
      </rPr>
      <t xml:space="preserve"> ssP1F</t>
    </r>
  </si>
  <si>
    <r>
      <rPr>
        <i/>
        <sz val="11"/>
        <color theme="1"/>
        <rFont val="Arial"/>
        <family val="2"/>
      </rPr>
      <t>Chiropterargas boueti</t>
    </r>
    <r>
      <rPr>
        <sz val="11"/>
        <color theme="1"/>
        <rFont val="Arial"/>
        <family val="2"/>
      </rPr>
      <t xml:space="preserve"> ssP1R</t>
    </r>
  </si>
  <si>
    <r>
      <rPr>
        <i/>
        <sz val="11"/>
        <color theme="1"/>
        <rFont val="Arial"/>
        <family val="2"/>
      </rPr>
      <t>Chiropterargas boueti</t>
    </r>
    <r>
      <rPr>
        <sz val="11"/>
        <color theme="1"/>
        <rFont val="Arial"/>
        <family val="2"/>
      </rPr>
      <t xml:space="preserve"> ssP2F</t>
    </r>
  </si>
  <si>
    <r>
      <rPr>
        <i/>
        <sz val="11"/>
        <color theme="1"/>
        <rFont val="Arial"/>
        <family val="2"/>
      </rPr>
      <t>Chiropterargas boueti</t>
    </r>
    <r>
      <rPr>
        <sz val="11"/>
        <color theme="1"/>
        <rFont val="Arial"/>
        <family val="2"/>
      </rPr>
      <t xml:space="preserve"> ssP2R</t>
    </r>
  </si>
  <si>
    <r>
      <rPr>
        <i/>
        <sz val="11"/>
        <color theme="1"/>
        <rFont val="Arial"/>
        <family val="2"/>
      </rPr>
      <t>Secretargas transgariepinus</t>
    </r>
    <r>
      <rPr>
        <sz val="11"/>
        <color theme="1"/>
        <rFont val="Arial"/>
        <family val="2"/>
      </rPr>
      <t xml:space="preserve"> ssP2R</t>
    </r>
  </si>
  <si>
    <r>
      <rPr>
        <i/>
        <sz val="11"/>
        <color theme="1"/>
        <rFont val="Arial"/>
        <family val="2"/>
      </rPr>
      <t>Nuttalliella namaqua</t>
    </r>
    <r>
      <rPr>
        <sz val="11"/>
        <color theme="1"/>
        <rFont val="Arial"/>
        <family val="2"/>
      </rPr>
      <t xml:space="preserve"> ssP1F</t>
    </r>
  </si>
  <si>
    <r>
      <rPr>
        <i/>
        <sz val="11"/>
        <color theme="1"/>
        <rFont val="Arial"/>
        <family val="2"/>
      </rPr>
      <t>Nuttalliella namaqua</t>
    </r>
    <r>
      <rPr>
        <sz val="11"/>
        <color theme="1"/>
        <rFont val="Arial"/>
        <family val="2"/>
      </rPr>
      <t xml:space="preserve"> ssP1R</t>
    </r>
  </si>
  <si>
    <r>
      <rPr>
        <i/>
        <sz val="11"/>
        <color theme="1"/>
        <rFont val="Arial"/>
        <family val="2"/>
      </rPr>
      <t>Ornithodoros moubata</t>
    </r>
    <r>
      <rPr>
        <sz val="11"/>
        <color theme="1"/>
        <rFont val="Arial"/>
        <family val="2"/>
      </rPr>
      <t xml:space="preserve"> ssP1F</t>
    </r>
  </si>
  <si>
    <r>
      <rPr>
        <i/>
        <sz val="11"/>
        <color theme="1"/>
        <rFont val="Arial"/>
        <family val="2"/>
      </rPr>
      <t>Proknekalia peringueyi</t>
    </r>
    <r>
      <rPr>
        <sz val="11"/>
        <color theme="1"/>
        <rFont val="Arial"/>
        <family val="2"/>
      </rPr>
      <t xml:space="preserve"> ssP2F</t>
    </r>
  </si>
  <si>
    <r>
      <rPr>
        <i/>
        <sz val="11"/>
        <color theme="1"/>
        <rFont val="Arial"/>
        <family val="2"/>
      </rPr>
      <t>Proknekalia peringueyi</t>
    </r>
    <r>
      <rPr>
        <sz val="11"/>
        <color theme="1"/>
        <rFont val="Arial"/>
        <family val="2"/>
      </rPr>
      <t xml:space="preserve"> ssP2R</t>
    </r>
  </si>
  <si>
    <r>
      <rPr>
        <i/>
        <sz val="11"/>
        <color theme="1"/>
        <rFont val="Arial"/>
        <family val="2"/>
      </rPr>
      <t>Amblyomma tholloni</t>
    </r>
    <r>
      <rPr>
        <sz val="11"/>
        <color theme="1"/>
        <rFont val="Arial"/>
        <family val="2"/>
      </rPr>
      <t xml:space="preserve"> 16s verification primer forward</t>
    </r>
  </si>
  <si>
    <r>
      <rPr>
        <i/>
        <sz val="11"/>
        <color theme="1"/>
        <rFont val="Arial"/>
        <family val="2"/>
      </rPr>
      <t xml:space="preserve">Amblyomma tholloni </t>
    </r>
    <r>
      <rPr>
        <sz val="11"/>
        <color theme="1"/>
        <rFont val="Arial"/>
        <family val="2"/>
      </rPr>
      <t>16s verification primer reverse</t>
    </r>
  </si>
  <si>
    <r>
      <rPr>
        <i/>
        <sz val="11"/>
        <color theme="1"/>
        <rFont val="Arial"/>
        <family val="2"/>
      </rPr>
      <t>Amblyomma tholloni</t>
    </r>
    <r>
      <rPr>
        <sz val="11"/>
        <color theme="1"/>
        <rFont val="Arial"/>
        <family val="2"/>
      </rPr>
      <t xml:space="preserve"> trnF_nd5 verification primer forward</t>
    </r>
  </si>
  <si>
    <r>
      <rPr>
        <i/>
        <sz val="11"/>
        <color theme="1"/>
        <rFont val="Arial"/>
        <family val="2"/>
      </rPr>
      <t>Amblyomma tholloni</t>
    </r>
    <r>
      <rPr>
        <sz val="11"/>
        <color theme="1"/>
        <rFont val="Arial"/>
        <family val="2"/>
      </rPr>
      <t xml:space="preserve"> trnF_nd5 verification primer reverse</t>
    </r>
  </si>
  <si>
    <r>
      <rPr>
        <i/>
        <sz val="11"/>
        <color theme="1"/>
        <rFont val="Arial"/>
        <family val="2"/>
      </rPr>
      <t>Ogadenus brumpti</t>
    </r>
    <r>
      <rPr>
        <sz val="11"/>
        <color theme="1"/>
        <rFont val="Arial"/>
        <family val="2"/>
      </rPr>
      <t xml:space="preserve"> nd2 verification primer forward</t>
    </r>
  </si>
  <si>
    <r>
      <rPr>
        <i/>
        <sz val="11"/>
        <color theme="1"/>
        <rFont val="Arial"/>
        <family val="2"/>
      </rPr>
      <t>Ogadenus brumpti</t>
    </r>
    <r>
      <rPr>
        <sz val="11"/>
        <color theme="1"/>
        <rFont val="Arial"/>
        <family val="2"/>
      </rPr>
      <t xml:space="preserve"> nd2 verification primer reverse</t>
    </r>
  </si>
  <si>
    <r>
      <rPr>
        <i/>
        <sz val="11"/>
        <color theme="1"/>
        <rFont val="Arial"/>
        <family val="2"/>
      </rPr>
      <t xml:space="preserve">Ogadenus brumpti </t>
    </r>
    <r>
      <rPr>
        <sz val="11"/>
        <color theme="1"/>
        <rFont val="Arial"/>
        <family val="2"/>
      </rPr>
      <t>cox1 verification primer forward</t>
    </r>
  </si>
  <si>
    <r>
      <rPr>
        <i/>
        <sz val="11"/>
        <color theme="1"/>
        <rFont val="Arial"/>
        <family val="2"/>
      </rPr>
      <t xml:space="preserve">Ogadenus brumpti </t>
    </r>
    <r>
      <rPr>
        <sz val="11"/>
        <color theme="1"/>
        <rFont val="Arial"/>
        <family val="2"/>
      </rPr>
      <t>cox1 verification primer reverse</t>
    </r>
  </si>
  <si>
    <r>
      <rPr>
        <i/>
        <sz val="11"/>
        <color theme="1"/>
        <rFont val="Arial"/>
        <family val="2"/>
      </rPr>
      <t>Rhipicephalus zambeziensis</t>
    </r>
    <r>
      <rPr>
        <sz val="11"/>
        <color theme="1"/>
        <rFont val="Arial"/>
        <family val="2"/>
      </rPr>
      <t xml:space="preserve"> 16s verification primer forward</t>
    </r>
  </si>
  <si>
    <r>
      <rPr>
        <i/>
        <sz val="11"/>
        <color theme="1"/>
        <rFont val="Arial"/>
        <family val="2"/>
      </rPr>
      <t>Rhipicephalus zambeziensis</t>
    </r>
    <r>
      <rPr>
        <sz val="11"/>
        <color theme="1"/>
        <rFont val="Arial"/>
        <family val="2"/>
      </rPr>
      <t xml:space="preserve"> 16s verification primer reverse</t>
    </r>
  </si>
  <si>
    <t>Oligo Sequence (5'-3')</t>
  </si>
  <si>
    <t>Alectorobius saraivai*</t>
  </si>
  <si>
    <t>Alectorobius octodontus*</t>
  </si>
  <si>
    <t>Alectorobius lahillei*</t>
  </si>
  <si>
    <t>Alectorobius hasei*</t>
  </si>
  <si>
    <t>Alectorobius hasei</t>
  </si>
  <si>
    <t>Alectorobius lahillei</t>
  </si>
  <si>
    <t>Alectorobius octodontus</t>
  </si>
  <si>
    <t>Alectorobius saraivai</t>
  </si>
  <si>
    <t>EK</t>
  </si>
  <si>
    <t>AL</t>
  </si>
  <si>
    <t>MS</t>
  </si>
  <si>
    <t>AB</t>
  </si>
  <si>
    <t>TGS</t>
  </si>
  <si>
    <r>
      <t>Rhipicephalus evertsi</t>
    </r>
    <r>
      <rPr>
        <sz val="11"/>
        <color rgb="FF000000"/>
        <rFont val="Arial"/>
        <family val="2"/>
      </rPr>
      <t xml:space="preserve"> 2</t>
    </r>
  </si>
  <si>
    <r>
      <t xml:space="preserve">Rhipicephalus appendiculatus </t>
    </r>
    <r>
      <rPr>
        <sz val="11"/>
        <color rgb="FF000000"/>
        <rFont val="Arial"/>
        <family val="2"/>
      </rPr>
      <t>2</t>
    </r>
  </si>
  <si>
    <r>
      <t xml:space="preserve">Hyalomma truncatum </t>
    </r>
    <r>
      <rPr>
        <sz val="11"/>
        <color rgb="FF000000"/>
        <rFont val="Arial"/>
        <family val="2"/>
      </rPr>
      <t>2</t>
    </r>
  </si>
  <si>
    <r>
      <t xml:space="preserve">Amblyomma hebraeum </t>
    </r>
    <r>
      <rPr>
        <sz val="11"/>
        <color rgb="FF000000"/>
        <rFont val="Arial"/>
        <family val="2"/>
      </rPr>
      <t>1</t>
    </r>
  </si>
  <si>
    <r>
      <t>Secretargas transgariepinus</t>
    </r>
    <r>
      <rPr>
        <sz val="11"/>
        <color rgb="FF000000"/>
        <rFont val="Arial"/>
        <family val="2"/>
      </rPr>
      <t xml:space="preserve"> 1</t>
    </r>
  </si>
  <si>
    <r>
      <t xml:space="preserve">Secretargas transgariepinus </t>
    </r>
    <r>
      <rPr>
        <sz val="11"/>
        <color rgb="FF000000"/>
        <rFont val="Arial"/>
        <family val="2"/>
      </rPr>
      <t>(Museum)</t>
    </r>
  </si>
  <si>
    <r>
      <t xml:space="preserve">Ornithodoros zumpti </t>
    </r>
    <r>
      <rPr>
        <sz val="11"/>
        <color rgb="FF000000"/>
        <rFont val="Arial"/>
        <family val="2"/>
      </rPr>
      <t>GSN</t>
    </r>
  </si>
  <si>
    <r>
      <t xml:space="preserve">Ornithodoros zumpti </t>
    </r>
    <r>
      <rPr>
        <sz val="11"/>
        <color rgb="FF000000"/>
        <rFont val="Arial"/>
        <family val="2"/>
      </rPr>
      <t>GS1</t>
    </r>
  </si>
  <si>
    <r>
      <t xml:space="preserve">Ornithodoros zumpti </t>
    </r>
    <r>
      <rPr>
        <sz val="11"/>
        <color rgb="FF000000"/>
        <rFont val="Arial"/>
        <family val="2"/>
      </rPr>
      <t>CA2</t>
    </r>
  </si>
  <si>
    <r>
      <t xml:space="preserve">Ornithodoros zumpti </t>
    </r>
    <r>
      <rPr>
        <sz val="11"/>
        <color rgb="FF000000"/>
        <rFont val="Arial"/>
        <family val="2"/>
      </rPr>
      <t>CA1</t>
    </r>
  </si>
  <si>
    <r>
      <t xml:space="preserve">Ornithodoros waterbergensis </t>
    </r>
    <r>
      <rPr>
        <sz val="11"/>
        <color rgb="FF000000"/>
        <rFont val="Arial"/>
        <family val="2"/>
      </rPr>
      <t>PP2</t>
    </r>
  </si>
  <si>
    <r>
      <t xml:space="preserve">Ornithodoros waterbergensis </t>
    </r>
    <r>
      <rPr>
        <sz val="11"/>
        <color rgb="FF000000"/>
        <rFont val="Arial"/>
        <family val="2"/>
      </rPr>
      <t>ASH3</t>
    </r>
  </si>
  <si>
    <r>
      <t xml:space="preserve">Ornithodoros verrucosus </t>
    </r>
    <r>
      <rPr>
        <sz val="11"/>
        <color rgb="FF000000"/>
        <rFont val="Arial"/>
        <family val="2"/>
      </rPr>
      <t>CHICH-C</t>
    </r>
    <r>
      <rPr>
        <i/>
        <sz val="11"/>
        <color rgb="FF000000"/>
        <rFont val="Arial"/>
        <family val="2"/>
      </rPr>
      <t>*</t>
    </r>
  </si>
  <si>
    <r>
      <t xml:space="preserve">Ornithodoros </t>
    </r>
    <r>
      <rPr>
        <sz val="11"/>
        <color rgb="FF000000"/>
        <rFont val="Arial"/>
        <family val="2"/>
      </rPr>
      <t>sp.*</t>
    </r>
  </si>
  <si>
    <r>
      <t xml:space="preserve">Ornithodoros savignyi </t>
    </r>
    <r>
      <rPr>
        <sz val="11"/>
        <color rgb="FF000000"/>
        <rFont val="Arial"/>
        <family val="2"/>
      </rPr>
      <t>Sudan1</t>
    </r>
  </si>
  <si>
    <r>
      <t xml:space="preserve">Ornithodoros savignyi </t>
    </r>
    <r>
      <rPr>
        <sz val="11"/>
        <color rgb="FF000000"/>
        <rFont val="Arial"/>
        <family val="2"/>
      </rPr>
      <t>Sudan</t>
    </r>
    <r>
      <rPr>
        <i/>
        <sz val="11"/>
        <color rgb="FF000000"/>
        <rFont val="Arial"/>
        <family val="2"/>
      </rPr>
      <t xml:space="preserve"> </t>
    </r>
    <r>
      <rPr>
        <sz val="11"/>
        <color rgb="FF000000"/>
        <rFont val="Arial"/>
        <family val="2"/>
      </rPr>
      <t>5</t>
    </r>
  </si>
  <si>
    <r>
      <t xml:space="preserve">Ornithodoros savignyi </t>
    </r>
    <r>
      <rPr>
        <sz val="11"/>
        <color rgb="FF000000"/>
        <rFont val="Arial"/>
        <family val="2"/>
      </rPr>
      <t>(Museum)</t>
    </r>
  </si>
  <si>
    <r>
      <t xml:space="preserve">Ornithodoros porcinus </t>
    </r>
    <r>
      <rPr>
        <sz val="11"/>
        <color rgb="FF000000"/>
        <rFont val="Arial"/>
        <family val="2"/>
      </rPr>
      <t>Kenya</t>
    </r>
  </si>
  <si>
    <r>
      <t xml:space="preserve">Ornithodoros moubata </t>
    </r>
    <r>
      <rPr>
        <sz val="11"/>
        <color rgb="FF000000"/>
        <rFont val="Arial"/>
        <family val="2"/>
      </rPr>
      <t>(Museum)</t>
    </r>
  </si>
  <si>
    <r>
      <t xml:space="preserve">Ornithodoros </t>
    </r>
    <r>
      <rPr>
        <sz val="11"/>
        <color rgb="FF000000"/>
        <rFont val="Arial"/>
        <family val="2"/>
      </rPr>
      <t>Morocco</t>
    </r>
    <r>
      <rPr>
        <i/>
        <sz val="11"/>
        <color rgb="FF000000"/>
        <rFont val="Arial"/>
        <family val="2"/>
      </rPr>
      <t>*</t>
    </r>
  </si>
  <si>
    <r>
      <t xml:space="preserve">Ornithodoros kalaharensis </t>
    </r>
    <r>
      <rPr>
        <sz val="11"/>
        <color rgb="FF000000"/>
        <rFont val="Arial"/>
        <family val="2"/>
      </rPr>
      <t>UP</t>
    </r>
  </si>
  <si>
    <r>
      <t xml:space="preserve">Navis striatus </t>
    </r>
    <r>
      <rPr>
        <sz val="11"/>
        <color rgb="FF000000"/>
        <rFont val="Arial"/>
        <family val="2"/>
      </rPr>
      <t>U2</t>
    </r>
  </si>
  <si>
    <r>
      <t xml:space="preserve">Navis striatus </t>
    </r>
    <r>
      <rPr>
        <sz val="11"/>
        <color rgb="FF000000"/>
        <rFont val="Arial"/>
        <family val="2"/>
      </rPr>
      <t>P1</t>
    </r>
  </si>
  <si>
    <r>
      <t xml:space="preserve">Ixodes simplex </t>
    </r>
    <r>
      <rPr>
        <sz val="11"/>
        <color rgb="FF000000"/>
        <rFont val="Arial"/>
        <family val="2"/>
      </rPr>
      <t>Bakwena2</t>
    </r>
  </si>
  <si>
    <r>
      <t xml:space="preserve">Ixodes simplex </t>
    </r>
    <r>
      <rPr>
        <sz val="11"/>
        <color rgb="FF000000"/>
        <rFont val="Arial"/>
        <family val="2"/>
      </rPr>
      <t>Bakwena1</t>
    </r>
  </si>
  <si>
    <r>
      <t xml:space="preserve">Ixodes angustus </t>
    </r>
    <r>
      <rPr>
        <sz val="11"/>
        <color rgb="FF000000"/>
        <rFont val="Arial"/>
        <family val="2"/>
      </rPr>
      <t>WA16-187</t>
    </r>
    <r>
      <rPr>
        <i/>
        <sz val="11"/>
        <color rgb="FF000000"/>
        <rFont val="Arial"/>
        <family val="2"/>
      </rPr>
      <t>*</t>
    </r>
  </si>
  <si>
    <r>
      <t xml:space="preserve">Ixodes angustus </t>
    </r>
    <r>
      <rPr>
        <sz val="11"/>
        <color rgb="FF000000"/>
        <rFont val="Arial"/>
        <family val="2"/>
      </rPr>
      <t>WA16-173</t>
    </r>
    <r>
      <rPr>
        <i/>
        <sz val="11"/>
        <color rgb="FF000000"/>
        <rFont val="Arial"/>
        <family val="2"/>
      </rPr>
      <t>*</t>
    </r>
  </si>
  <si>
    <r>
      <t xml:space="preserve">Chiropterargas boueti </t>
    </r>
    <r>
      <rPr>
        <sz val="11"/>
        <color rgb="FF000000"/>
        <rFont val="Arial"/>
        <family val="2"/>
      </rPr>
      <t>BP1</t>
    </r>
  </si>
  <si>
    <r>
      <t xml:space="preserve">Chiropterargas boueti </t>
    </r>
    <r>
      <rPr>
        <sz val="11"/>
        <color rgb="FF000000"/>
        <rFont val="Arial"/>
        <family val="2"/>
      </rPr>
      <t>(Museum)</t>
    </r>
  </si>
  <si>
    <r>
      <t xml:space="preserve">Argas walkerae </t>
    </r>
    <r>
      <rPr>
        <sz val="11"/>
        <color rgb="FF000000"/>
        <rFont val="Arial"/>
        <family val="2"/>
      </rPr>
      <t>2#2</t>
    </r>
  </si>
  <si>
    <r>
      <t>Argas walkerae</t>
    </r>
    <r>
      <rPr>
        <sz val="11"/>
        <color rgb="FF000000"/>
        <rFont val="Arial"/>
        <family val="2"/>
      </rPr>
      <t xml:space="preserve"> 1</t>
    </r>
  </si>
  <si>
    <r>
      <t>Argas</t>
    </r>
    <r>
      <rPr>
        <sz val="11"/>
        <color theme="1"/>
        <rFont val="Arial"/>
        <family val="2"/>
      </rPr>
      <t xml:space="preserve"> sp. San Antonio</t>
    </r>
  </si>
  <si>
    <r>
      <t xml:space="preserve">Argas persicus </t>
    </r>
    <r>
      <rPr>
        <sz val="11"/>
        <color rgb="FF000000"/>
        <rFont val="Arial"/>
        <family val="2"/>
      </rPr>
      <t>Kenya</t>
    </r>
  </si>
  <si>
    <r>
      <t>Argas eboris</t>
    </r>
    <r>
      <rPr>
        <sz val="11"/>
        <color rgb="FF000000"/>
        <rFont val="Arial"/>
        <family val="2"/>
      </rPr>
      <t xml:space="preserve"> (Museum)</t>
    </r>
    <r>
      <rPr>
        <i/>
        <sz val="11"/>
        <color rgb="FF000000"/>
        <rFont val="Arial"/>
        <family val="2"/>
      </rPr>
      <t>*</t>
    </r>
  </si>
  <si>
    <r>
      <t xml:space="preserve">Alectorobius capensis </t>
    </r>
    <r>
      <rPr>
        <sz val="11"/>
        <color rgb="FF000000"/>
        <rFont val="Arial"/>
        <family val="2"/>
      </rPr>
      <t>Bird Island</t>
    </r>
  </si>
  <si>
    <r>
      <t xml:space="preserve">Argas africolumbae </t>
    </r>
    <r>
      <rPr>
        <sz val="11"/>
        <color theme="1"/>
        <rFont val="Arial"/>
        <family val="2"/>
      </rPr>
      <t>JM2*</t>
    </r>
  </si>
  <si>
    <r>
      <t xml:space="preserve">Argas africolumbae </t>
    </r>
    <r>
      <rPr>
        <sz val="11"/>
        <color theme="1"/>
        <rFont val="Arial"/>
        <family val="2"/>
      </rPr>
      <t>JM2</t>
    </r>
    <r>
      <rPr>
        <i/>
        <sz val="11"/>
        <color theme="1"/>
        <rFont val="Arial"/>
        <family val="2"/>
      </rPr>
      <t xml:space="preserve"> </t>
    </r>
    <r>
      <rPr>
        <sz val="11"/>
        <color theme="1"/>
        <rFont val="Arial"/>
        <family val="2"/>
      </rPr>
      <t>masked</t>
    </r>
    <r>
      <rPr>
        <i/>
        <sz val="11"/>
        <color theme="1"/>
        <rFont val="Arial"/>
        <family val="2"/>
      </rPr>
      <t>*</t>
    </r>
  </si>
  <si>
    <r>
      <t xml:space="preserve">Argas africolumbae </t>
    </r>
    <r>
      <rPr>
        <sz val="11"/>
        <color theme="1"/>
        <rFont val="Arial"/>
        <family val="2"/>
      </rPr>
      <t>JM2</t>
    </r>
    <r>
      <rPr>
        <i/>
        <sz val="11"/>
        <color theme="1"/>
        <rFont val="Arial"/>
        <family val="2"/>
      </rPr>
      <t xml:space="preserve"> </t>
    </r>
    <r>
      <rPr>
        <sz val="11"/>
        <color theme="1"/>
        <rFont val="Arial"/>
        <family val="2"/>
      </rPr>
      <t>masked, manually corrected</t>
    </r>
    <r>
      <rPr>
        <i/>
        <sz val="11"/>
        <color theme="1"/>
        <rFont val="Arial"/>
        <family val="2"/>
      </rPr>
      <t>*</t>
    </r>
  </si>
  <si>
    <r>
      <t xml:space="preserve">†amplified with primer set 1 only may have incomplete or compromised </t>
    </r>
    <r>
      <rPr>
        <i/>
        <sz val="11"/>
        <color rgb="FF000000"/>
        <rFont val="Arial"/>
        <family val="2"/>
      </rPr>
      <t>cox1</t>
    </r>
    <r>
      <rPr>
        <sz val="11"/>
        <color rgb="FF000000"/>
        <rFont val="Arial"/>
        <family val="2"/>
      </rPr>
      <t xml:space="preserve"> gene</t>
    </r>
  </si>
  <si>
    <t>*=only the P2 amplicon amplified from the 16s site was sequenced</t>
  </si>
  <si>
    <t>TS/IM</t>
  </si>
  <si>
    <t>TGS=Tom Schwan, RML-NIH, USA</t>
  </si>
  <si>
    <t>IM=Ivana Mali, SIU, USA</t>
  </si>
  <si>
    <t>TS=Thanchira Suriyamongkol, ENMU, USA</t>
  </si>
  <si>
    <t>KL= Kimberly Lohmeyer, USDA-ARS, TX, USA</t>
  </si>
  <si>
    <t>RJE= Rebecca Eisen, CDC, CO,  USA</t>
  </si>
  <si>
    <t>AAPL= Adalberto Pérez de León, USDA-ARS, CA, USA</t>
  </si>
  <si>
    <t>DGK= Daniel de Klerk, ARC-OVR, South Africa</t>
  </si>
  <si>
    <t>RP= Ronel Pienaar, ARC-OVR, South Africa</t>
  </si>
  <si>
    <t>BJM= Ben Mans, UNISA/UP, South Africa</t>
  </si>
  <si>
    <t>EK= Esther Kanduma, UoN, Kenya</t>
  </si>
  <si>
    <t>AL=Abdalla Latif, UKZN, South Africa</t>
  </si>
  <si>
    <t>MS=M'hammed Sarih, Institut Pasteur du Maroc, Morocco</t>
  </si>
  <si>
    <t>AB=Ali Bouattour, Institut Pasteur de Tunis, Tunisia</t>
  </si>
  <si>
    <t>Reference</t>
  </si>
  <si>
    <t>Alectorobius cavernicolous*</t>
  </si>
  <si>
    <t>This study</t>
  </si>
  <si>
    <t>Mans et al. 2019. doi: 10.1016/j.ttbdis.2018.09.010.</t>
  </si>
  <si>
    <t>Mans et al. 2012. doi: 10.1371/journal.pone.0049461.</t>
  </si>
  <si>
    <t>Repository</t>
  </si>
  <si>
    <t>Siskiyou County, California, USA (SIS Strain, Laboratory Colony)</t>
  </si>
  <si>
    <t>Riachão, Maranhão, Brazil</t>
  </si>
  <si>
    <t>Pokrovka, Mykolaiv, Ukraine</t>
  </si>
  <si>
    <t>Milan County, Texas, USA</t>
  </si>
  <si>
    <t>Kim et al. 2017. doi10.1111/mve.12223</t>
  </si>
  <si>
    <t>Linske et al. 2020. doi:10.3390/insects11010013</t>
  </si>
  <si>
    <t>Linske et al. 2020. doi:10.3390/insects11010014</t>
  </si>
  <si>
    <t>Linske et al. 2020. doi:10.3390/insects11010015</t>
  </si>
  <si>
    <t>Klafke et al. 2010. doi: 10.1016/j.ttbdis.2019.101368</t>
  </si>
  <si>
    <t>Ketchum et al. 2009. doi: 10.1603/033.046.0311</t>
  </si>
  <si>
    <t>Ketchum et al. 2009. doi: 10.1603/033.046.0312</t>
  </si>
  <si>
    <t>Ketchum et al. 2009. doi: 10.1603/033.046.0313</t>
  </si>
  <si>
    <t>Donaldson.  2019. Doctoral Dissertation. Texas A&amp;M University</t>
  </si>
  <si>
    <t>Boyle et al. 2014. doi: 10.1371/journal.pntd.0002767</t>
  </si>
  <si>
    <t>Donaldson et al. 2016. doi: 10.1371/journal.pntd.0004383</t>
  </si>
  <si>
    <t>Muñoz-Leal et al. 2021. doi: 10.3201/eid2701.200349</t>
  </si>
  <si>
    <t>Muñoz-Leal et al. 2018. doi: 10.1016/j.ttbdis.2018.03.008</t>
  </si>
  <si>
    <t>Trape et al. 2013. doi: 10.1371/journal.pone.0078473</t>
  </si>
  <si>
    <t>Munoz-Leal et al. 2020 doi: 10.1007/s10493-020-00516-z</t>
  </si>
  <si>
    <t>Muñoz-Leal et al. 2020. doi: 10.1016/j.ttbdis.2020.101497</t>
  </si>
  <si>
    <t>Muñoz-Leal et al. 2018. doi: 10.1007/s10493-018-0330-3</t>
  </si>
  <si>
    <t>Muñoz-Leal et al. 2020. doi: 10.1016/j.ttbdis.2020.101385</t>
  </si>
  <si>
    <t>Muñoz-Leal et al. 2020. doi: 10.1007/s11230-020-09908-6</t>
  </si>
  <si>
    <t>Bermúdez et al. 2021. doi: 10.1371/journal.pntd.0009642</t>
  </si>
  <si>
    <t>Muñoz-Leal et al. 2019. doi: 10.1016/j.tmaid.2019.03.005</t>
  </si>
  <si>
    <t>Venzal et al. 2008. doi: 10.1603/0022-2585(2008)45[832:toatsg]2.0.co;2</t>
  </si>
  <si>
    <t>Muñoz-Leal et al. 2021. doi: 10.1016/j.ttbdis.2021.101748</t>
  </si>
  <si>
    <t>Lopez et al. 2011. doi: 10.1603/ME10283</t>
  </si>
  <si>
    <t>Nava et al. 2013. doi: 10.11646/zootaxa.3666.4.10</t>
  </si>
  <si>
    <t>Muñoz-Leal et al. 2017. doi: 10.1016/j.ttbdis.2017.04.015</t>
  </si>
  <si>
    <t xml:space="preserve">Munoz-Leal et al. 2017. doi: 10.11158/saa.22.1.5 </t>
  </si>
  <si>
    <t>Muñoz-Leal et al. 2019. doi: 10.1016/j.actatropica.2019.02.002</t>
  </si>
  <si>
    <t>Muñoz-Leal et al. 2018. doi: 10.11158/saa.23.11.4</t>
  </si>
  <si>
    <t>Bellgard et al. 2012. doi: 10.1016/j.ijpara.2011.11.006</t>
  </si>
  <si>
    <t>Port Elizabeth, South Africa</t>
  </si>
  <si>
    <t>Alentejo, Portugal (CIRAD, France, Colony)</t>
  </si>
  <si>
    <t>San Patricio County, TX, USA (Colony)</t>
  </si>
  <si>
    <t>SAMN28408701</t>
  </si>
  <si>
    <t>SAMN28408710</t>
  </si>
  <si>
    <t>SAMN28408697</t>
  </si>
  <si>
    <t>SAMN28408698</t>
  </si>
  <si>
    <t>SAMN28512635</t>
  </si>
  <si>
    <t>SAMN28408703</t>
  </si>
  <si>
    <t>SAMN28408702</t>
  </si>
  <si>
    <t>SAMN28408721</t>
  </si>
  <si>
    <t>SAMN28408722</t>
  </si>
  <si>
    <t>SAMN28408707</t>
  </si>
  <si>
    <t>SAMN28408706</t>
  </si>
  <si>
    <t>SAMN28408712</t>
  </si>
  <si>
    <t>SAMN28408711</t>
  </si>
  <si>
    <t>SAMN28408717</t>
  </si>
  <si>
    <t>SAMN28408718</t>
  </si>
  <si>
    <t>SAMN28408719</t>
  </si>
  <si>
    <t>SAMN28408720</t>
  </si>
  <si>
    <t>SAMN28408723</t>
  </si>
  <si>
    <t>SAMN28408704</t>
  </si>
  <si>
    <t>SAMN28408705</t>
  </si>
  <si>
    <t>SAMN28408714</t>
  </si>
  <si>
    <t>SAMN28408713</t>
  </si>
  <si>
    <t>SAMN28408708</t>
  </si>
  <si>
    <t>SAMN28408709</t>
  </si>
  <si>
    <t>SAMN28408699</t>
  </si>
  <si>
    <t>SAMN28408700</t>
  </si>
  <si>
    <t>SAMN28408715</t>
  </si>
  <si>
    <t>SAMN28408716</t>
  </si>
  <si>
    <t>SAMN28408724</t>
  </si>
  <si>
    <t>SAMN28512636</t>
  </si>
  <si>
    <t>SAMN28408725</t>
  </si>
  <si>
    <t>SAMN28408726</t>
  </si>
  <si>
    <t>SAMN28408727</t>
  </si>
  <si>
    <t>SAMN28408729</t>
  </si>
  <si>
    <t>SAMN28408728</t>
  </si>
  <si>
    <t>SAMN28408730</t>
  </si>
  <si>
    <t>SAMN28512637</t>
  </si>
  <si>
    <t>SAMN28408731</t>
  </si>
  <si>
    <t>SAMN28408732</t>
  </si>
  <si>
    <t>SAMN28512638</t>
  </si>
  <si>
    <t>SAMN28512639</t>
  </si>
  <si>
    <t>SAMN28512640</t>
  </si>
  <si>
    <t>SAMN28512641</t>
  </si>
  <si>
    <t>SAMN28408733</t>
  </si>
  <si>
    <t>SAMN28408734</t>
  </si>
  <si>
    <t>SAMN28408735</t>
  </si>
  <si>
    <t>SAMN28408736</t>
  </si>
  <si>
    <t>SAMN28408737</t>
  </si>
  <si>
    <t>SAMN28408738</t>
  </si>
  <si>
    <t>SAMN28408739</t>
  </si>
  <si>
    <t>SAMN28408740</t>
  </si>
  <si>
    <t>SAMN28408741</t>
  </si>
  <si>
    <t>SAMN28408742</t>
  </si>
  <si>
    <t>SAMN28408743</t>
  </si>
  <si>
    <t>SAMN28408744</t>
  </si>
  <si>
    <t>SAMN28512642</t>
  </si>
  <si>
    <t>SAMN28408745</t>
  </si>
  <si>
    <t>SAMN28408746</t>
  </si>
  <si>
    <t>SAMN28408747</t>
  </si>
  <si>
    <t>SAMN28408748</t>
  </si>
  <si>
    <t>SAMN28408749</t>
  </si>
  <si>
    <t>SAMN28512643</t>
  </si>
  <si>
    <t>SAMN28408750</t>
  </si>
  <si>
    <t>SAMN28408751</t>
  </si>
  <si>
    <t>SAMN28408752</t>
  </si>
  <si>
    <t>SAMN28408753</t>
  </si>
  <si>
    <t>SAMN28512644</t>
  </si>
  <si>
    <t>SAMN28408754</t>
  </si>
  <si>
    <t>SAMN28408763</t>
  </si>
  <si>
    <t>SAMN28408764</t>
  </si>
  <si>
    <t>SAMN28512647</t>
  </si>
  <si>
    <t>SAMN28408765</t>
  </si>
  <si>
    <t>SAMN28408766</t>
  </si>
  <si>
    <t>SAMN28512648</t>
  </si>
  <si>
    <t>SAMN28512649</t>
  </si>
  <si>
    <t>SAMN28408755</t>
  </si>
  <si>
    <t>SAMN28512645</t>
  </si>
  <si>
    <t>SAMN28408756</t>
  </si>
  <si>
    <t>SAMN28408757</t>
  </si>
  <si>
    <t>SAMN28512646</t>
  </si>
  <si>
    <t>SAMN28408758</t>
  </si>
  <si>
    <t>SAMN28408759</t>
  </si>
  <si>
    <t>SAMN28408760</t>
  </si>
  <si>
    <t>SAMN28408761</t>
  </si>
  <si>
    <t>SAMN28408762</t>
  </si>
  <si>
    <t>NCBI BioSample</t>
  </si>
  <si>
    <t>SAMN28534442</t>
  </si>
  <si>
    <t>SAMN28534441</t>
  </si>
  <si>
    <r>
      <t>Alectorobius cavernicolous</t>
    </r>
    <r>
      <rPr>
        <sz val="11"/>
        <color rgb="FF000000"/>
        <rFont val="Arial"/>
        <family val="2"/>
      </rPr>
      <t>†</t>
    </r>
  </si>
  <si>
    <t>Cost per Individual Sample for Mitogenome Amplification</t>
  </si>
  <si>
    <t>PCR Mastermix</t>
  </si>
  <si>
    <t>2 reactions per sample (ThermoFisher SuperFi PCR Master Mix, cat# 12358010)</t>
  </si>
  <si>
    <t>Qubit 1x dsDNA BR kit</t>
  </si>
  <si>
    <t>Measuring P1 and P2 PCR reactions (ThermoFisher, Qubit 1x dsDNA High Sensitivity (HS) Assay kit, cat# Q33231)</t>
  </si>
  <si>
    <t>MagBind TotalPure NGS Beads</t>
  </si>
  <si>
    <t>Pooled PCR cleanup prior to library prep (OmegaBiotek, Mag-Bind TotalPure NGS beads cat# M1378-01)</t>
  </si>
  <si>
    <t>Cost per Sequencing Library</t>
  </si>
  <si>
    <t>For 96 Samples</t>
  </si>
  <si>
    <t>For 48 Samples</t>
  </si>
  <si>
    <t>For 24 Samples</t>
  </si>
  <si>
    <t>1 library prep of SQK-RBK110.96</t>
  </si>
  <si>
    <t>The initial purchase cost is $990 but it provides enough reagents for 3x96 samples or 12x24 samples (Oxford Nanopore Technologies, Rapid Barcoding Kit 96 cat# SQK-RBK110.96)</t>
  </si>
  <si>
    <t>R10.3 flow cell-16hr run time</t>
  </si>
  <si>
    <t>The intial purchase cost of the flow cell is $900 however they have a total run time of ~72hr so we determined the cost for the amount of time used on the flow cell since the flow cell could be reused. We used a fixed run time based on an overnight sequencing run, suitable for 96 samples, for this calculation but the sequencing time could be adjusted for smaller libraries and the cost would be cheaper. (Oxford Nanopore Technologies, cat# FLO-MIN111)</t>
  </si>
  <si>
    <t>Qubit dsDNA BR kit</t>
  </si>
  <si>
    <t>Total Amplification and Sequencing Cost (per library)</t>
  </si>
  <si>
    <t>Total Amplification and Sequencing Cost (per sample)</t>
  </si>
  <si>
    <t>Notes=Prices here do not reflect insitutitionally negotiated discounts with vendors. Only prices &gt;$0.25 per sample are shown, tips, tubes, and other miscellany not factored in here.</t>
  </si>
  <si>
    <t>Table S7. Cost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</si>
</sst>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3" formatCode="_(* #,##0.00_);_(* \(#,##0.00\);_(* &quot;-&quot;??_);_(@_)"/>
    <numFmt numFmtId="164" formatCode="_(* #,##0_);_(* \(#,##0\);_(* &quot;-&quot;??_);_(@_)"/>
    <numFmt numFmtId="165" formatCode="0.0"/>
  </numFmts>
  <fonts count="16" x14ac:knownFonts="1">
    <font>
      <sz val="11"/>
      <color theme="1"/>
      <name val="Calibri"/>
      <family val="2"/>
      <scheme val="minor"/>
    </font>
    <font>
      <sz val="11"/>
      <color theme="1"/>
      <name val="Arial"/>
      <family val="2"/>
    </font>
    <font>
      <sz val="11"/>
      <color theme="1"/>
      <name val="Calibri"/>
      <family val="2"/>
      <scheme val="minor"/>
    </font>
    <font>
      <sz val="11"/>
      <color rgb="FF000000"/>
      <name val="Calibri"/>
      <family val="2"/>
      <scheme val="minor"/>
    </font>
    <font>
      <sz val="8"/>
      <name val="Calibri"/>
      <family val="2"/>
      <scheme val="minor"/>
    </font>
    <font>
      <b/>
      <sz val="11"/>
      <color theme="1"/>
      <name val="Arial"/>
      <family val="2"/>
    </font>
    <font>
      <i/>
      <sz val="11"/>
      <color theme="1"/>
      <name val="Arial"/>
      <family val="2"/>
    </font>
    <font>
      <b/>
      <sz val="11"/>
      <color rgb="FF000000"/>
      <name val="Arial"/>
      <family val="2"/>
    </font>
    <font>
      <sz val="11"/>
      <color rgb="FF000000"/>
      <name val="Arial"/>
      <family val="2"/>
    </font>
    <font>
      <sz val="11"/>
      <name val="Arial"/>
      <family val="2"/>
    </font>
    <font>
      <i/>
      <sz val="11"/>
      <color rgb="FF000000"/>
      <name val="Arial"/>
      <family val="2"/>
    </font>
    <font>
      <sz val="11"/>
      <color rgb="FF212121"/>
      <name val="Arial"/>
      <family val="2"/>
    </font>
    <font>
      <b/>
      <i/>
      <sz val="11"/>
      <color theme="1"/>
      <name val="Arial"/>
      <family val="2"/>
    </font>
    <font>
      <i/>
      <sz val="11"/>
      <name val="Arial"/>
      <family val="2"/>
    </font>
    <font>
      <b/>
      <sz val="11"/>
      <color theme="1"/>
      <name val="Calibri"/>
      <family val="2"/>
      <scheme val="minor"/>
    </font>
    <font>
      <i/>
      <sz val="11"/>
      <color theme="1"/>
      <name val="Calibri"/>
      <family val="2"/>
      <scheme val="minor"/>
    </font>
  </fonts>
  <fills count="2">
    <fill>
      <patternFill patternType="none"/>
    </fill>
    <fill>
      <patternFill patternType="gray125"/>
    </fill>
  </fills>
  <borders count="7">
    <border>
      <left/>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2" fillId="0" borderId="0" applyFont="0" applyFill="0" applyBorder="0" applyAlignment="0" applyProtection="0"/>
  </cellStyleXfs>
  <cellXfs count="85">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left"/>
    </xf>
    <xf numFmtId="0" fontId="0" fillId="0" borderId="0" xfId="0" applyAlignment="1">
      <alignment horizontal="left"/>
    </xf>
    <xf numFmtId="0" fontId="3" fillId="0" borderId="0" xfId="0" applyFont="1" applyAlignment="1">
      <alignment horizontal="left"/>
    </xf>
    <xf numFmtId="164" fontId="0" fillId="0" borderId="0" xfId="1" applyNumberFormat="1" applyFont="1" applyBorder="1"/>
    <xf numFmtId="0" fontId="3" fillId="0" borderId="0" xfId="1" applyNumberFormat="1" applyFont="1" applyBorder="1"/>
    <xf numFmtId="2" fontId="1" fillId="0" borderId="0" xfId="0" applyNumberFormat="1" applyFont="1" applyAlignment="1">
      <alignment horizontal="center"/>
    </xf>
    <xf numFmtId="0" fontId="0" fillId="0" borderId="0" xfId="0" applyAlignment="1">
      <alignment horizontal="center"/>
    </xf>
    <xf numFmtId="0" fontId="1" fillId="0" borderId="2" xfId="0" applyFont="1" applyBorder="1" applyAlignment="1">
      <alignment horizontal="center"/>
    </xf>
    <xf numFmtId="0" fontId="5" fillId="0" borderId="2" xfId="0" applyFont="1" applyBorder="1" applyAlignment="1">
      <alignment horizontal="center"/>
    </xf>
    <xf numFmtId="0" fontId="6" fillId="0" borderId="0" xfId="0" applyFont="1" applyAlignment="1">
      <alignment horizontal="left"/>
    </xf>
    <xf numFmtId="0" fontId="5" fillId="0" borderId="0" xfId="0" applyFont="1" applyAlignment="1">
      <alignment horizontal="left"/>
    </xf>
    <xf numFmtId="0" fontId="7" fillId="0" borderId="2" xfId="0" applyFont="1" applyBorder="1" applyAlignment="1">
      <alignment horizontal="center"/>
    </xf>
    <xf numFmtId="0" fontId="8" fillId="0" borderId="0" xfId="0" applyFont="1" applyAlignment="1">
      <alignment horizontal="left"/>
    </xf>
    <xf numFmtId="0" fontId="8" fillId="0" borderId="0" xfId="0" applyFont="1" applyAlignment="1">
      <alignment horizontal="center"/>
    </xf>
    <xf numFmtId="0" fontId="8" fillId="0" borderId="0" xfId="0" applyFont="1"/>
    <xf numFmtId="0" fontId="8" fillId="0" borderId="2" xfId="0" applyFont="1" applyBorder="1" applyAlignment="1">
      <alignment horizontal="center"/>
    </xf>
    <xf numFmtId="0" fontId="3" fillId="0" borderId="0" xfId="0" applyFont="1"/>
    <xf numFmtId="0" fontId="0" fillId="0" borderId="0" xfId="1" applyNumberFormat="1" applyFont="1" applyBorder="1"/>
    <xf numFmtId="0" fontId="5" fillId="0" borderId="0" xfId="0" applyFont="1"/>
    <xf numFmtId="0" fontId="11" fillId="0" borderId="0" xfId="0" applyFont="1" applyAlignment="1">
      <alignment horizontal="left" vertical="center"/>
    </xf>
    <xf numFmtId="164" fontId="8" fillId="0" borderId="0" xfId="1" applyNumberFormat="1" applyFont="1" applyFill="1" applyBorder="1" applyAlignment="1">
      <alignment horizontal="center" vertical="center"/>
    </xf>
    <xf numFmtId="164" fontId="1" fillId="0" borderId="2" xfId="1" applyNumberFormat="1" applyFont="1" applyBorder="1" applyAlignment="1">
      <alignment horizontal="center" vertical="center"/>
    </xf>
    <xf numFmtId="0" fontId="8" fillId="0" borderId="0" xfId="0" applyFont="1" applyAlignment="1">
      <alignment horizontal="center" vertical="center"/>
    </xf>
    <xf numFmtId="3" fontId="8" fillId="0" borderId="0" xfId="0" applyNumberFormat="1" applyFont="1" applyAlignment="1">
      <alignment horizontal="center" vertical="center"/>
    </xf>
    <xf numFmtId="164" fontId="8" fillId="0" borderId="0" xfId="1" applyNumberFormat="1" applyFont="1" applyAlignment="1">
      <alignment horizontal="center" vertical="center"/>
    </xf>
    <xf numFmtId="164" fontId="1" fillId="0" borderId="0" xfId="1" applyNumberFormat="1" applyFont="1" applyFill="1" applyBorder="1" applyAlignment="1">
      <alignment horizontal="center" vertical="center"/>
    </xf>
    <xf numFmtId="3" fontId="8" fillId="0" borderId="2" xfId="0" applyNumberFormat="1" applyFont="1" applyBorder="1" applyAlignment="1">
      <alignment horizontal="center" vertical="center"/>
    </xf>
    <xf numFmtId="164" fontId="8" fillId="0" borderId="2" xfId="1" applyNumberFormat="1" applyFont="1" applyBorder="1" applyAlignment="1">
      <alignment horizontal="center" vertical="center"/>
    </xf>
    <xf numFmtId="164" fontId="1" fillId="0" borderId="0" xfId="1" applyNumberFormat="1" applyFont="1" applyFill="1" applyAlignment="1">
      <alignment horizontal="center" vertical="center"/>
    </xf>
    <xf numFmtId="164" fontId="8" fillId="0" borderId="0" xfId="1" applyNumberFormat="1" applyFont="1" applyFill="1" applyBorder="1" applyAlignment="1">
      <alignment vertical="center"/>
    </xf>
    <xf numFmtId="164" fontId="0" fillId="0" borderId="0" xfId="0" applyNumberFormat="1"/>
    <xf numFmtId="0" fontId="5" fillId="0" borderId="0" xfId="0" applyFont="1" applyAlignment="1">
      <alignment horizontal="center"/>
    </xf>
    <xf numFmtId="0" fontId="6" fillId="0" borderId="2" xfId="0" applyFont="1" applyBorder="1" applyAlignment="1">
      <alignment horizontal="left"/>
    </xf>
    <xf numFmtId="2" fontId="1" fillId="0" borderId="2" xfId="0" applyNumberFormat="1" applyFont="1" applyBorder="1" applyAlignment="1">
      <alignment horizontal="center"/>
    </xf>
    <xf numFmtId="0" fontId="1" fillId="0" borderId="2" xfId="0" applyFont="1" applyBorder="1"/>
    <xf numFmtId="0" fontId="10" fillId="0" borderId="0" xfId="0" applyFont="1" applyAlignment="1">
      <alignment vertical="center"/>
    </xf>
    <xf numFmtId="0" fontId="8" fillId="0" borderId="2" xfId="0" applyFont="1" applyBorder="1" applyAlignment="1">
      <alignment horizontal="center" vertical="center"/>
    </xf>
    <xf numFmtId="0" fontId="10" fillId="0" borderId="2" xfId="0" applyFont="1" applyBorder="1" applyAlignment="1">
      <alignment vertical="center"/>
    </xf>
    <xf numFmtId="0" fontId="5" fillId="0" borderId="2" xfId="0" applyFont="1" applyBorder="1"/>
    <xf numFmtId="0" fontId="1" fillId="0" borderId="0" xfId="0" applyFont="1" applyAlignment="1">
      <alignment horizontal="center" vertical="center"/>
    </xf>
    <xf numFmtId="0" fontId="0" fillId="0" borderId="0" xfId="0" applyAlignment="1">
      <alignment horizontal="left" vertical="center"/>
    </xf>
    <xf numFmtId="0" fontId="5" fillId="0" borderId="0" xfId="0" applyFont="1" applyAlignment="1">
      <alignment horizontal="left" vertical="center"/>
    </xf>
    <xf numFmtId="0" fontId="5" fillId="0" borderId="2" xfId="0" applyFont="1" applyBorder="1" applyAlignment="1">
      <alignment horizontal="center" vertical="center"/>
    </xf>
    <xf numFmtId="0" fontId="1" fillId="0" borderId="0" xfId="0" applyFont="1" applyAlignment="1">
      <alignment horizontal="left" vertical="center"/>
    </xf>
    <xf numFmtId="0" fontId="10" fillId="0" borderId="2" xfId="0" applyFont="1" applyBorder="1" applyAlignment="1">
      <alignment horizontal="left" vertical="center"/>
    </xf>
    <xf numFmtId="0" fontId="1" fillId="0" borderId="2" xfId="0" applyFont="1" applyBorder="1" applyAlignment="1">
      <alignment horizontal="left"/>
    </xf>
    <xf numFmtId="2" fontId="0" fillId="0" borderId="0" xfId="0" applyNumberFormat="1"/>
    <xf numFmtId="165" fontId="1" fillId="0" borderId="3" xfId="0" applyNumberFormat="1" applyFont="1" applyBorder="1" applyAlignment="1">
      <alignment horizontal="center"/>
    </xf>
    <xf numFmtId="0" fontId="5" fillId="0" borderId="4" xfId="0" applyFont="1" applyBorder="1"/>
    <xf numFmtId="0" fontId="5" fillId="0" borderId="5" xfId="0" applyFont="1" applyBorder="1"/>
    <xf numFmtId="0" fontId="5" fillId="0" borderId="6" xfId="0" applyFont="1" applyBorder="1"/>
    <xf numFmtId="0" fontId="1" fillId="0" borderId="4" xfId="0" applyFont="1" applyBorder="1"/>
    <xf numFmtId="0" fontId="0" fillId="0" borderId="0" xfId="0" applyAlignment="1">
      <alignment horizontal="center" vertical="center"/>
    </xf>
    <xf numFmtId="0" fontId="10" fillId="0" borderId="0" xfId="0" applyFont="1" applyAlignment="1">
      <alignment horizontal="left" vertical="center"/>
    </xf>
    <xf numFmtId="0" fontId="13" fillId="0" borderId="0" xfId="0" applyFont="1" applyAlignment="1">
      <alignment horizontal="left" vertical="center"/>
    </xf>
    <xf numFmtId="0" fontId="8" fillId="0" borderId="1" xfId="0" applyFont="1" applyBorder="1" applyAlignment="1">
      <alignment horizontal="center"/>
    </xf>
    <xf numFmtId="0" fontId="8" fillId="0" borderId="0" xfId="0" applyFont="1" applyAlignment="1">
      <alignment horizontal="left" vertical="center"/>
    </xf>
    <xf numFmtId="0" fontId="9" fillId="0" borderId="0" xfId="0" applyFont="1" applyAlignment="1">
      <alignment horizontal="center"/>
    </xf>
    <xf numFmtId="164" fontId="8" fillId="0" borderId="0" xfId="1" applyNumberFormat="1" applyFont="1" applyBorder="1" applyAlignment="1">
      <alignment horizontal="center" vertical="center"/>
    </xf>
    <xf numFmtId="164" fontId="8" fillId="0" borderId="0" xfId="1" applyNumberFormat="1" applyFont="1" applyFill="1" applyAlignment="1">
      <alignment horizontal="center" vertical="center"/>
    </xf>
    <xf numFmtId="164" fontId="1" fillId="0" borderId="0" xfId="1" applyNumberFormat="1" applyFont="1" applyBorder="1" applyAlignment="1">
      <alignment horizontal="center" vertical="center"/>
    </xf>
    <xf numFmtId="164" fontId="7" fillId="0" borderId="2" xfId="1" applyNumberFormat="1" applyFont="1" applyBorder="1" applyAlignment="1">
      <alignment horizontal="center" vertical="center"/>
    </xf>
    <xf numFmtId="0" fontId="7" fillId="0" borderId="2" xfId="0" applyFont="1" applyBorder="1" applyAlignment="1">
      <alignment horizontal="center" vertical="center"/>
    </xf>
    <xf numFmtId="0" fontId="8" fillId="0" borderId="0" xfId="1" applyNumberFormat="1" applyFont="1" applyBorder="1" applyAlignment="1">
      <alignment horizontal="center" vertical="center"/>
    </xf>
    <xf numFmtId="3" fontId="8" fillId="0" borderId="0" xfId="1" applyNumberFormat="1" applyFont="1" applyBorder="1" applyAlignment="1">
      <alignment horizontal="center" vertical="center"/>
    </xf>
    <xf numFmtId="3" fontId="3" fillId="0" borderId="0" xfId="1" applyNumberFormat="1" applyFont="1" applyBorder="1" applyAlignment="1">
      <alignment horizontal="center" vertical="center"/>
    </xf>
    <xf numFmtId="0" fontId="3" fillId="0" borderId="0" xfId="1" applyNumberFormat="1" applyFont="1" applyBorder="1" applyAlignment="1">
      <alignment horizontal="center" vertical="center"/>
    </xf>
    <xf numFmtId="164" fontId="0" fillId="0" borderId="0" xfId="1" applyNumberFormat="1" applyFont="1" applyBorder="1" applyAlignment="1">
      <alignment horizontal="center" vertical="center"/>
    </xf>
    <xf numFmtId="0" fontId="3" fillId="0" borderId="0" xfId="0" applyFont="1" applyAlignment="1">
      <alignment horizontal="center" vertical="center"/>
    </xf>
    <xf numFmtId="164" fontId="0" fillId="0" borderId="0" xfId="1" applyNumberFormat="1" applyFont="1" applyFill="1" applyBorder="1" applyAlignment="1">
      <alignment horizontal="center" vertical="center"/>
    </xf>
    <xf numFmtId="0" fontId="9" fillId="0" borderId="0" xfId="0" applyFont="1" applyAlignment="1">
      <alignment horizontal="center" vertical="center"/>
    </xf>
    <xf numFmtId="0" fontId="1" fillId="0" borderId="2" xfId="0" applyFont="1" applyBorder="1" applyAlignment="1">
      <alignment horizontal="center" vertical="center"/>
    </xf>
    <xf numFmtId="0" fontId="14" fillId="0" borderId="0" xfId="0" applyFont="1"/>
    <xf numFmtId="8" fontId="0" fillId="0" borderId="0" xfId="0" applyNumberFormat="1"/>
    <xf numFmtId="6" fontId="0" fillId="0" borderId="0" xfId="0" applyNumberFormat="1"/>
    <xf numFmtId="0" fontId="15" fillId="0" borderId="0" xfId="0" applyFont="1"/>
    <xf numFmtId="0" fontId="1" fillId="0" borderId="0" xfId="0" applyFont="1" applyAlignment="1">
      <alignment horizontal="center" vertical="center"/>
    </xf>
    <xf numFmtId="0" fontId="1" fillId="0" borderId="2" xfId="0" applyFont="1" applyBorder="1" applyAlignment="1">
      <alignment horizontal="center" vertical="center"/>
    </xf>
    <xf numFmtId="164" fontId="8" fillId="0" borderId="0" xfId="1" applyNumberFormat="1" applyFont="1" applyFill="1" applyBorder="1" applyAlignment="1">
      <alignment horizontal="center" vertical="center"/>
    </xf>
    <xf numFmtId="164" fontId="8" fillId="0" borderId="0" xfId="1" applyNumberFormat="1" applyFont="1" applyBorder="1" applyAlignment="1">
      <alignment horizontal="center" vertical="center"/>
    </xf>
    <xf numFmtId="164" fontId="8" fillId="0" borderId="0" xfId="1" applyNumberFormat="1" applyFont="1" applyFill="1" applyAlignment="1">
      <alignment horizontal="center" vertical="center"/>
    </xf>
    <xf numFmtId="164" fontId="1" fillId="0" borderId="0" xfId="1" applyNumberFormat="1" applyFont="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424DB-5C64-4F28-9ABB-19B161465EE6}">
  <dimension ref="A1:D54"/>
  <sheetViews>
    <sheetView zoomScale="85" zoomScaleNormal="85" workbookViewId="0">
      <selection activeCell="E6" sqref="E6"/>
    </sheetView>
  </sheetViews>
  <sheetFormatPr defaultRowHeight="14.4" x14ac:dyDescent="0.3"/>
  <cols>
    <col min="1" max="1" width="66" bestFit="1" customWidth="1"/>
    <col min="2" max="2" width="42.88671875" bestFit="1" customWidth="1"/>
    <col min="3" max="3" width="42.88671875" customWidth="1"/>
    <col min="4" max="4" width="28.33203125" style="55" bestFit="1" customWidth="1"/>
    <col min="6" max="6" width="8.88671875" customWidth="1"/>
    <col min="7" max="7" width="58.5546875" customWidth="1"/>
    <col min="8" max="8" width="44" bestFit="1" customWidth="1"/>
  </cols>
  <sheetData>
    <row r="1" spans="1:3" x14ac:dyDescent="0.3">
      <c r="A1" s="21" t="s">
        <v>377</v>
      </c>
      <c r="B1" s="1"/>
      <c r="C1" s="1"/>
    </row>
    <row r="2" spans="1:3" ht="15" thickBot="1" x14ac:dyDescent="0.35">
      <c r="A2" s="11" t="s">
        <v>196</v>
      </c>
      <c r="B2" s="11" t="s">
        <v>601</v>
      </c>
      <c r="C2" s="45" t="s">
        <v>290</v>
      </c>
    </row>
    <row r="3" spans="1:3" x14ac:dyDescent="0.3">
      <c r="A3" s="1" t="s">
        <v>211</v>
      </c>
      <c r="B3" s="1" t="s">
        <v>198</v>
      </c>
      <c r="C3" s="79">
        <v>53</v>
      </c>
    </row>
    <row r="4" spans="1:3" x14ac:dyDescent="0.3">
      <c r="A4" s="1" t="s">
        <v>206</v>
      </c>
      <c r="B4" s="1" t="s">
        <v>199</v>
      </c>
      <c r="C4" s="79"/>
    </row>
    <row r="5" spans="1:3" x14ac:dyDescent="0.3">
      <c r="A5" s="1" t="s">
        <v>212</v>
      </c>
      <c r="B5" s="1" t="s">
        <v>200</v>
      </c>
      <c r="C5" s="79">
        <v>58</v>
      </c>
    </row>
    <row r="6" spans="1:3" x14ac:dyDescent="0.3">
      <c r="A6" s="1" t="s">
        <v>207</v>
      </c>
      <c r="B6" s="1" t="s">
        <v>201</v>
      </c>
      <c r="C6" s="79"/>
    </row>
    <row r="7" spans="1:3" x14ac:dyDescent="0.3">
      <c r="A7" s="1" t="s">
        <v>213</v>
      </c>
      <c r="B7" s="1" t="s">
        <v>202</v>
      </c>
      <c r="C7" s="79">
        <v>58</v>
      </c>
    </row>
    <row r="8" spans="1:3" x14ac:dyDescent="0.3">
      <c r="A8" s="1" t="s">
        <v>208</v>
      </c>
      <c r="B8" s="1" t="s">
        <v>203</v>
      </c>
      <c r="C8" s="79"/>
    </row>
    <row r="9" spans="1:3" x14ac:dyDescent="0.3">
      <c r="A9" s="1" t="s">
        <v>214</v>
      </c>
      <c r="B9" s="1" t="s">
        <v>204</v>
      </c>
      <c r="C9" s="79">
        <v>58</v>
      </c>
    </row>
    <row r="10" spans="1:3" x14ac:dyDescent="0.3">
      <c r="A10" s="1" t="s">
        <v>209</v>
      </c>
      <c r="B10" s="1" t="s">
        <v>205</v>
      </c>
      <c r="C10" s="79"/>
    </row>
    <row r="11" spans="1:3" x14ac:dyDescent="0.3">
      <c r="A11" s="1" t="s">
        <v>562</v>
      </c>
      <c r="B11" s="1" t="s">
        <v>288</v>
      </c>
      <c r="C11" s="42" t="s">
        <v>326</v>
      </c>
    </row>
    <row r="12" spans="1:3" x14ac:dyDescent="0.3">
      <c r="A12" s="1" t="s">
        <v>573</v>
      </c>
      <c r="B12" s="1" t="s">
        <v>300</v>
      </c>
      <c r="C12" s="79">
        <v>58</v>
      </c>
    </row>
    <row r="13" spans="1:3" x14ac:dyDescent="0.3">
      <c r="A13" s="1" t="s">
        <v>574</v>
      </c>
      <c r="B13" s="1" t="s">
        <v>301</v>
      </c>
      <c r="C13" s="79"/>
    </row>
    <row r="14" spans="1:3" x14ac:dyDescent="0.3">
      <c r="A14" s="1" t="s">
        <v>563</v>
      </c>
      <c r="B14" s="17" t="s">
        <v>289</v>
      </c>
      <c r="C14" s="42" t="s">
        <v>327</v>
      </c>
    </row>
    <row r="15" spans="1:3" x14ac:dyDescent="0.3">
      <c r="A15" s="1" t="s">
        <v>564</v>
      </c>
      <c r="B15" s="17" t="s">
        <v>291</v>
      </c>
      <c r="C15" s="79">
        <v>58</v>
      </c>
    </row>
    <row r="16" spans="1:3" x14ac:dyDescent="0.3">
      <c r="A16" s="1" t="s">
        <v>565</v>
      </c>
      <c r="B16" s="1" t="s">
        <v>292</v>
      </c>
      <c r="C16" s="79"/>
    </row>
    <row r="17" spans="1:4" x14ac:dyDescent="0.3">
      <c r="A17" s="1" t="s">
        <v>576</v>
      </c>
      <c r="B17" s="1" t="s">
        <v>303</v>
      </c>
      <c r="C17" s="79">
        <v>58</v>
      </c>
    </row>
    <row r="18" spans="1:4" x14ac:dyDescent="0.3">
      <c r="A18" s="1" t="s">
        <v>577</v>
      </c>
      <c r="B18" s="1" t="s">
        <v>304</v>
      </c>
      <c r="C18" s="79"/>
    </row>
    <row r="19" spans="1:4" x14ac:dyDescent="0.3">
      <c r="A19" s="1" t="s">
        <v>571</v>
      </c>
      <c r="B19" s="1" t="s">
        <v>298</v>
      </c>
      <c r="C19" s="79">
        <v>58</v>
      </c>
    </row>
    <row r="20" spans="1:4" x14ac:dyDescent="0.3">
      <c r="A20" s="1" t="s">
        <v>572</v>
      </c>
      <c r="B20" s="1" t="s">
        <v>299</v>
      </c>
      <c r="C20" s="79"/>
    </row>
    <row r="21" spans="1:4" x14ac:dyDescent="0.3">
      <c r="A21" s="1" t="s">
        <v>560</v>
      </c>
      <c r="B21" s="1" t="s">
        <v>286</v>
      </c>
      <c r="C21" s="79">
        <v>58</v>
      </c>
    </row>
    <row r="22" spans="1:4" x14ac:dyDescent="0.3">
      <c r="A22" s="1" t="s">
        <v>561</v>
      </c>
      <c r="B22" s="1" t="s">
        <v>287</v>
      </c>
      <c r="C22" s="79"/>
    </row>
    <row r="23" spans="1:4" x14ac:dyDescent="0.3">
      <c r="A23" s="1" t="s">
        <v>581</v>
      </c>
      <c r="B23" s="1" t="s">
        <v>308</v>
      </c>
      <c r="C23" s="79">
        <v>58</v>
      </c>
    </row>
    <row r="24" spans="1:4" x14ac:dyDescent="0.3">
      <c r="A24" s="1" t="s">
        <v>582</v>
      </c>
      <c r="B24" s="1" t="s">
        <v>301</v>
      </c>
      <c r="C24" s="79"/>
    </row>
    <row r="25" spans="1:4" x14ac:dyDescent="0.3">
      <c r="A25" s="1" t="s">
        <v>583</v>
      </c>
      <c r="B25" s="17" t="s">
        <v>309</v>
      </c>
      <c r="C25" s="79">
        <v>58</v>
      </c>
    </row>
    <row r="26" spans="1:4" x14ac:dyDescent="0.3">
      <c r="A26" s="1" t="s">
        <v>584</v>
      </c>
      <c r="B26" s="1" t="s">
        <v>310</v>
      </c>
      <c r="C26" s="79"/>
      <c r="D26"/>
    </row>
    <row r="27" spans="1:4" x14ac:dyDescent="0.3">
      <c r="A27" s="1" t="s">
        <v>578</v>
      </c>
      <c r="B27" s="1" t="s">
        <v>305</v>
      </c>
      <c r="C27" s="79">
        <v>58</v>
      </c>
    </row>
    <row r="28" spans="1:4" x14ac:dyDescent="0.3">
      <c r="A28" s="1" t="s">
        <v>579</v>
      </c>
      <c r="B28" s="1" t="s">
        <v>306</v>
      </c>
      <c r="C28" s="79"/>
    </row>
    <row r="29" spans="1:4" x14ac:dyDescent="0.3">
      <c r="A29" s="1" t="s">
        <v>580</v>
      </c>
      <c r="B29" s="1" t="s">
        <v>307</v>
      </c>
      <c r="C29" s="42" t="s">
        <v>326</v>
      </c>
    </row>
    <row r="30" spans="1:4" x14ac:dyDescent="0.3">
      <c r="A30" s="1" t="s">
        <v>586</v>
      </c>
      <c r="B30" s="1" t="s">
        <v>312</v>
      </c>
      <c r="C30" s="79">
        <v>53</v>
      </c>
    </row>
    <row r="31" spans="1:4" x14ac:dyDescent="0.3">
      <c r="A31" s="1" t="s">
        <v>587</v>
      </c>
      <c r="B31" s="1" t="s">
        <v>313</v>
      </c>
      <c r="C31" s="79"/>
      <c r="D31" s="42"/>
    </row>
    <row r="32" spans="1:4" x14ac:dyDescent="0.3">
      <c r="A32" s="1" t="s">
        <v>566</v>
      </c>
      <c r="B32" s="1" t="s">
        <v>293</v>
      </c>
      <c r="C32" s="79">
        <v>58</v>
      </c>
    </row>
    <row r="33" spans="1:3" x14ac:dyDescent="0.3">
      <c r="A33" s="1" t="s">
        <v>567</v>
      </c>
      <c r="B33" s="1" t="s">
        <v>294</v>
      </c>
      <c r="C33" s="79"/>
    </row>
    <row r="34" spans="1:3" x14ac:dyDescent="0.3">
      <c r="A34" s="1" t="s">
        <v>588</v>
      </c>
      <c r="B34" s="1" t="s">
        <v>314</v>
      </c>
      <c r="C34" s="42" t="s">
        <v>327</v>
      </c>
    </row>
    <row r="35" spans="1:3" x14ac:dyDescent="0.3">
      <c r="A35" s="1" t="s">
        <v>575</v>
      </c>
      <c r="B35" s="1" t="s">
        <v>302</v>
      </c>
      <c r="C35" s="42" t="s">
        <v>326</v>
      </c>
    </row>
    <row r="36" spans="1:3" x14ac:dyDescent="0.3">
      <c r="A36" s="1" t="s">
        <v>568</v>
      </c>
      <c r="B36" s="17" t="s">
        <v>295</v>
      </c>
      <c r="C36" s="79">
        <v>58</v>
      </c>
    </row>
    <row r="37" spans="1:3" x14ac:dyDescent="0.3">
      <c r="A37" s="1" t="s">
        <v>569</v>
      </c>
      <c r="B37" s="1" t="s">
        <v>296</v>
      </c>
      <c r="C37" s="79"/>
    </row>
    <row r="38" spans="1:3" x14ac:dyDescent="0.3">
      <c r="A38" s="1" t="s">
        <v>570</v>
      </c>
      <c r="B38" s="1" t="s">
        <v>297</v>
      </c>
      <c r="C38" s="42" t="s">
        <v>326</v>
      </c>
    </row>
    <row r="39" spans="1:3" x14ac:dyDescent="0.3">
      <c r="A39" s="1" t="s">
        <v>589</v>
      </c>
      <c r="B39" s="1" t="s">
        <v>315</v>
      </c>
      <c r="C39" s="79">
        <v>58</v>
      </c>
    </row>
    <row r="40" spans="1:3" x14ac:dyDescent="0.3">
      <c r="A40" s="1" t="s">
        <v>590</v>
      </c>
      <c r="B40" s="1" t="s">
        <v>316</v>
      </c>
      <c r="C40" s="79"/>
    </row>
    <row r="41" spans="1:3" x14ac:dyDescent="0.3">
      <c r="A41" s="1" t="s">
        <v>585</v>
      </c>
      <c r="B41" s="1" t="s">
        <v>311</v>
      </c>
      <c r="C41" s="42" t="s">
        <v>328</v>
      </c>
    </row>
    <row r="42" spans="1:3" x14ac:dyDescent="0.3">
      <c r="A42" s="1" t="s">
        <v>591</v>
      </c>
      <c r="B42" s="1" t="s">
        <v>197</v>
      </c>
      <c r="C42" s="79">
        <v>58.5</v>
      </c>
    </row>
    <row r="43" spans="1:3" x14ac:dyDescent="0.3">
      <c r="A43" s="1" t="s">
        <v>592</v>
      </c>
      <c r="B43" s="1" t="s">
        <v>210</v>
      </c>
      <c r="C43" s="79"/>
    </row>
    <row r="44" spans="1:3" x14ac:dyDescent="0.3">
      <c r="A44" s="1" t="s">
        <v>593</v>
      </c>
      <c r="B44" s="22" t="s">
        <v>194</v>
      </c>
      <c r="C44" s="79">
        <v>58</v>
      </c>
    </row>
    <row r="45" spans="1:3" x14ac:dyDescent="0.3">
      <c r="A45" s="1" t="s">
        <v>594</v>
      </c>
      <c r="B45" s="1" t="s">
        <v>195</v>
      </c>
      <c r="C45" s="79"/>
    </row>
    <row r="46" spans="1:3" x14ac:dyDescent="0.3">
      <c r="A46" s="1" t="s">
        <v>595</v>
      </c>
      <c r="B46" s="22" t="s">
        <v>188</v>
      </c>
      <c r="C46" s="79">
        <v>54.5</v>
      </c>
    </row>
    <row r="47" spans="1:3" x14ac:dyDescent="0.3">
      <c r="A47" s="1" t="s">
        <v>596</v>
      </c>
      <c r="B47" s="1" t="s">
        <v>189</v>
      </c>
      <c r="C47" s="79"/>
    </row>
    <row r="48" spans="1:3" x14ac:dyDescent="0.3">
      <c r="A48" s="1" t="s">
        <v>597</v>
      </c>
      <c r="B48" s="22" t="s">
        <v>190</v>
      </c>
      <c r="C48" s="79">
        <v>58</v>
      </c>
    </row>
    <row r="49" spans="1:3" x14ac:dyDescent="0.3">
      <c r="A49" s="1" t="s">
        <v>598</v>
      </c>
      <c r="B49" s="1" t="s">
        <v>191</v>
      </c>
      <c r="C49" s="79"/>
    </row>
    <row r="50" spans="1:3" x14ac:dyDescent="0.3">
      <c r="A50" s="1" t="s">
        <v>599</v>
      </c>
      <c r="B50" s="22" t="s">
        <v>192</v>
      </c>
      <c r="C50" s="79">
        <v>58</v>
      </c>
    </row>
    <row r="51" spans="1:3" ht="15" thickBot="1" x14ac:dyDescent="0.35">
      <c r="A51" s="37" t="s">
        <v>600</v>
      </c>
      <c r="B51" s="37" t="s">
        <v>193</v>
      </c>
      <c r="C51" s="80"/>
    </row>
    <row r="52" spans="1:3" x14ac:dyDescent="0.3">
      <c r="A52" s="1" t="s">
        <v>335</v>
      </c>
    </row>
    <row r="53" spans="1:3" x14ac:dyDescent="0.3">
      <c r="A53" s="1" t="s">
        <v>336</v>
      </c>
    </row>
    <row r="54" spans="1:3" x14ac:dyDescent="0.3">
      <c r="A54" s="1" t="s">
        <v>337</v>
      </c>
    </row>
  </sheetData>
  <sortState xmlns:xlrd2="http://schemas.microsoft.com/office/spreadsheetml/2017/richdata2" ref="A11:B41">
    <sortCondition ref="A41"/>
  </sortState>
  <mergeCells count="21">
    <mergeCell ref="C27:C28"/>
    <mergeCell ref="C36:C37"/>
    <mergeCell ref="C32:C33"/>
    <mergeCell ref="C30:C31"/>
    <mergeCell ref="C39:C40"/>
    <mergeCell ref="C46:C47"/>
    <mergeCell ref="C48:C49"/>
    <mergeCell ref="C50:C51"/>
    <mergeCell ref="C3:C4"/>
    <mergeCell ref="C5:C6"/>
    <mergeCell ref="C7:C8"/>
    <mergeCell ref="C9:C10"/>
    <mergeCell ref="C42:C43"/>
    <mergeCell ref="C44:C45"/>
    <mergeCell ref="C15:C16"/>
    <mergeCell ref="C17:C18"/>
    <mergeCell ref="C19:C20"/>
    <mergeCell ref="C21:C22"/>
    <mergeCell ref="C23:C24"/>
    <mergeCell ref="C25:C26"/>
    <mergeCell ref="C12:C13"/>
  </mergeCells>
  <phoneticPr fontId="4"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8F64C-8BEA-476C-82E0-35AC2BFA2D9C}">
  <dimension ref="A1:H166"/>
  <sheetViews>
    <sheetView tabSelected="1" topLeftCell="A136" zoomScale="85" zoomScaleNormal="85" workbookViewId="0">
      <selection activeCell="B169" sqref="B169"/>
    </sheetView>
  </sheetViews>
  <sheetFormatPr defaultRowHeight="14.4" x14ac:dyDescent="0.3"/>
  <cols>
    <col min="2" max="2" width="37.6640625" style="4" bestFit="1" customWidth="1"/>
    <col min="3" max="3" width="18.6640625" bestFit="1" customWidth="1"/>
    <col min="4" max="5" width="16.88671875" style="9" bestFit="1" customWidth="1"/>
    <col min="7" max="7" width="30.5546875" bestFit="1" customWidth="1"/>
  </cols>
  <sheetData>
    <row r="1" spans="1:8" x14ac:dyDescent="0.3">
      <c r="A1" s="21" t="s">
        <v>378</v>
      </c>
      <c r="B1" s="3"/>
      <c r="C1" s="1"/>
      <c r="D1" s="2"/>
      <c r="E1" s="2"/>
      <c r="F1" s="1"/>
    </row>
    <row r="2" spans="1:8" ht="15" thickBot="1" x14ac:dyDescent="0.35">
      <c r="A2" s="11" t="s">
        <v>21</v>
      </c>
      <c r="B2" s="11" t="s">
        <v>1</v>
      </c>
      <c r="C2" s="11" t="s">
        <v>390</v>
      </c>
      <c r="D2" s="11" t="s">
        <v>66</v>
      </c>
      <c r="E2" s="11" t="s">
        <v>67</v>
      </c>
      <c r="F2" s="1"/>
      <c r="G2" s="34"/>
    </row>
    <row r="3" spans="1:8" x14ac:dyDescent="0.3">
      <c r="A3" s="58" t="s">
        <v>22</v>
      </c>
      <c r="B3" s="56" t="s">
        <v>546</v>
      </c>
      <c r="C3" s="58">
        <v>44</v>
      </c>
      <c r="D3" s="16" t="s">
        <v>27</v>
      </c>
      <c r="E3" s="16" t="s">
        <v>28</v>
      </c>
      <c r="F3" s="1"/>
      <c r="G3" s="2"/>
    </row>
    <row r="4" spans="1:8" x14ac:dyDescent="0.3">
      <c r="A4" s="16" t="s">
        <v>22</v>
      </c>
      <c r="B4" s="56" t="s">
        <v>521</v>
      </c>
      <c r="C4" s="16">
        <v>23</v>
      </c>
      <c r="D4" s="16" t="s">
        <v>28</v>
      </c>
      <c r="E4" s="16" t="s">
        <v>28</v>
      </c>
      <c r="F4" s="1"/>
      <c r="G4" s="16"/>
      <c r="H4" s="16"/>
    </row>
    <row r="5" spans="1:8" x14ac:dyDescent="0.3">
      <c r="A5" s="16" t="s">
        <v>22</v>
      </c>
      <c r="B5" s="56" t="s">
        <v>455</v>
      </c>
      <c r="C5" s="16">
        <v>45</v>
      </c>
      <c r="D5" s="16" t="s">
        <v>28</v>
      </c>
      <c r="E5" s="16" t="s">
        <v>28</v>
      </c>
      <c r="F5" s="1"/>
    </row>
    <row r="6" spans="1:8" x14ac:dyDescent="0.3">
      <c r="A6" s="16" t="s">
        <v>22</v>
      </c>
      <c r="B6" s="56" t="s">
        <v>455</v>
      </c>
      <c r="C6" s="16">
        <v>42</v>
      </c>
      <c r="D6" s="16" t="s">
        <v>27</v>
      </c>
      <c r="E6" s="16" t="s">
        <v>27</v>
      </c>
      <c r="F6" s="1"/>
    </row>
    <row r="7" spans="1:8" x14ac:dyDescent="0.3">
      <c r="A7" s="16" t="s">
        <v>22</v>
      </c>
      <c r="B7" s="56" t="s">
        <v>455</v>
      </c>
      <c r="C7" s="16">
        <v>1</v>
      </c>
      <c r="D7" s="16" t="s">
        <v>28</v>
      </c>
      <c r="E7" s="16" t="s">
        <v>28</v>
      </c>
      <c r="F7" s="1"/>
      <c r="G7" s="16"/>
    </row>
    <row r="8" spans="1:8" x14ac:dyDescent="0.3">
      <c r="A8" s="16" t="s">
        <v>22</v>
      </c>
      <c r="B8" s="56" t="s">
        <v>649</v>
      </c>
      <c r="C8" s="16">
        <v>30</v>
      </c>
      <c r="D8" s="16" t="s">
        <v>27</v>
      </c>
      <c r="E8" s="16" t="s">
        <v>27</v>
      </c>
      <c r="F8" s="1"/>
    </row>
    <row r="9" spans="1:8" x14ac:dyDescent="0.3">
      <c r="A9" s="16" t="s">
        <v>22</v>
      </c>
      <c r="B9" s="56" t="s">
        <v>524</v>
      </c>
      <c r="C9" s="16">
        <v>29</v>
      </c>
      <c r="D9" s="16" t="s">
        <v>28</v>
      </c>
      <c r="E9" s="16" t="s">
        <v>28</v>
      </c>
      <c r="F9" s="1"/>
    </row>
    <row r="10" spans="1:8" x14ac:dyDescent="0.3">
      <c r="A10" s="16" t="s">
        <v>22</v>
      </c>
      <c r="B10" s="56" t="s">
        <v>670</v>
      </c>
      <c r="C10" s="16">
        <v>4</v>
      </c>
      <c r="D10" s="16" t="s">
        <v>27</v>
      </c>
      <c r="E10" s="16" t="s">
        <v>27</v>
      </c>
      <c r="F10" s="1"/>
    </row>
    <row r="11" spans="1:8" x14ac:dyDescent="0.3">
      <c r="A11" s="16" t="s">
        <v>22</v>
      </c>
      <c r="B11" s="56" t="s">
        <v>670</v>
      </c>
      <c r="C11" s="16">
        <v>5</v>
      </c>
      <c r="D11" s="16" t="s">
        <v>27</v>
      </c>
      <c r="E11" s="16" t="s">
        <v>27</v>
      </c>
      <c r="F11" s="1"/>
      <c r="G11" s="16"/>
      <c r="H11" s="16"/>
    </row>
    <row r="12" spans="1:8" x14ac:dyDescent="0.3">
      <c r="A12" s="16" t="s">
        <v>22</v>
      </c>
      <c r="B12" s="56" t="s">
        <v>670</v>
      </c>
      <c r="C12" s="16">
        <v>1</v>
      </c>
      <c r="D12" s="16" t="s">
        <v>28</v>
      </c>
      <c r="E12" s="16" t="s">
        <v>27</v>
      </c>
      <c r="F12" s="1"/>
      <c r="G12" s="16"/>
      <c r="H12" s="16"/>
    </row>
    <row r="13" spans="1:8" x14ac:dyDescent="0.3">
      <c r="A13" s="16" t="s">
        <v>22</v>
      </c>
      <c r="B13" s="56" t="s">
        <v>670</v>
      </c>
      <c r="C13" s="16">
        <v>2</v>
      </c>
      <c r="D13" s="16" t="s">
        <v>27</v>
      </c>
      <c r="E13" s="16" t="s">
        <v>27</v>
      </c>
      <c r="F13" s="1"/>
    </row>
    <row r="14" spans="1:8" x14ac:dyDescent="0.3">
      <c r="A14" s="16" t="s">
        <v>22</v>
      </c>
      <c r="B14" s="56" t="s">
        <v>547</v>
      </c>
      <c r="C14" s="16">
        <v>2</v>
      </c>
      <c r="D14" s="16" t="s">
        <v>28</v>
      </c>
      <c r="E14" s="16" t="s">
        <v>28</v>
      </c>
      <c r="F14" s="1"/>
    </row>
    <row r="15" spans="1:8" x14ac:dyDescent="0.3">
      <c r="A15" s="16" t="s">
        <v>22</v>
      </c>
      <c r="B15" s="56" t="s">
        <v>547</v>
      </c>
      <c r="C15" s="16">
        <v>1</v>
      </c>
      <c r="D15" s="16" t="s">
        <v>28</v>
      </c>
      <c r="E15" s="16" t="s">
        <v>28</v>
      </c>
      <c r="F15" s="1"/>
    </row>
    <row r="16" spans="1:8" x14ac:dyDescent="0.3">
      <c r="A16" s="16" t="s">
        <v>22</v>
      </c>
      <c r="B16" s="56" t="s">
        <v>548</v>
      </c>
      <c r="C16" s="16">
        <v>7</v>
      </c>
      <c r="D16" s="16" t="s">
        <v>27</v>
      </c>
      <c r="E16" s="16" t="s">
        <v>28</v>
      </c>
      <c r="F16" s="1"/>
    </row>
    <row r="17" spans="1:8" x14ac:dyDescent="0.3">
      <c r="A17" s="16" t="s">
        <v>22</v>
      </c>
      <c r="B17" s="56" t="s">
        <v>548</v>
      </c>
      <c r="C17" s="16">
        <v>6</v>
      </c>
      <c r="D17" s="16" t="s">
        <v>27</v>
      </c>
      <c r="E17" s="16" t="s">
        <v>28</v>
      </c>
      <c r="F17" s="1"/>
      <c r="G17" s="16"/>
    </row>
    <row r="18" spans="1:8" x14ac:dyDescent="0.3">
      <c r="A18" s="16" t="s">
        <v>22</v>
      </c>
      <c r="B18" s="56" t="s">
        <v>549</v>
      </c>
      <c r="C18" s="16">
        <v>2</v>
      </c>
      <c r="D18" s="16" t="s">
        <v>28</v>
      </c>
      <c r="E18" s="16" t="s">
        <v>28</v>
      </c>
      <c r="F18" s="1"/>
    </row>
    <row r="19" spans="1:8" x14ac:dyDescent="0.3">
      <c r="A19" s="16" t="s">
        <v>22</v>
      </c>
      <c r="B19" s="56" t="s">
        <v>549</v>
      </c>
      <c r="C19" s="16">
        <v>1</v>
      </c>
      <c r="D19" s="16" t="s">
        <v>28</v>
      </c>
      <c r="E19" s="16" t="s">
        <v>28</v>
      </c>
      <c r="F19" s="1"/>
    </row>
    <row r="20" spans="1:8" x14ac:dyDescent="0.3">
      <c r="A20" s="16" t="s">
        <v>22</v>
      </c>
      <c r="B20" s="56" t="s">
        <v>605</v>
      </c>
      <c r="C20" s="16">
        <v>37</v>
      </c>
      <c r="D20" s="16" t="s">
        <v>27</v>
      </c>
      <c r="E20" s="16" t="s">
        <v>27</v>
      </c>
      <c r="F20" s="1"/>
      <c r="H20" s="16"/>
    </row>
    <row r="21" spans="1:8" x14ac:dyDescent="0.3">
      <c r="A21" s="16" t="s">
        <v>22</v>
      </c>
      <c r="B21" s="56" t="s">
        <v>605</v>
      </c>
      <c r="C21" s="16">
        <v>12</v>
      </c>
      <c r="D21" s="16" t="s">
        <v>27</v>
      </c>
      <c r="E21" s="16" t="s">
        <v>27</v>
      </c>
      <c r="F21" s="1"/>
      <c r="G21" s="16"/>
    </row>
    <row r="22" spans="1:8" x14ac:dyDescent="0.3">
      <c r="A22" s="16" t="s">
        <v>22</v>
      </c>
      <c r="B22" s="56" t="s">
        <v>605</v>
      </c>
      <c r="C22" s="16">
        <v>2</v>
      </c>
      <c r="D22" s="16" t="s">
        <v>27</v>
      </c>
      <c r="E22" s="16" t="s">
        <v>27</v>
      </c>
      <c r="F22" s="1"/>
    </row>
    <row r="23" spans="1:8" x14ac:dyDescent="0.3">
      <c r="A23" s="16" t="s">
        <v>22</v>
      </c>
      <c r="B23" s="56" t="s">
        <v>604</v>
      </c>
      <c r="C23" s="16">
        <v>21</v>
      </c>
      <c r="D23" s="16" t="s">
        <v>27</v>
      </c>
      <c r="E23" s="16" t="s">
        <v>27</v>
      </c>
      <c r="F23" s="1"/>
    </row>
    <row r="24" spans="1:8" x14ac:dyDescent="0.3">
      <c r="A24" s="16" t="s">
        <v>22</v>
      </c>
      <c r="B24" s="56" t="s">
        <v>550</v>
      </c>
      <c r="C24" s="16">
        <v>10</v>
      </c>
      <c r="D24" s="16" t="s">
        <v>28</v>
      </c>
      <c r="E24" s="16" t="s">
        <v>28</v>
      </c>
      <c r="F24" s="1"/>
    </row>
    <row r="25" spans="1:8" x14ac:dyDescent="0.3">
      <c r="A25" s="16" t="s">
        <v>22</v>
      </c>
      <c r="B25" s="56" t="s">
        <v>550</v>
      </c>
      <c r="C25" s="16">
        <v>13</v>
      </c>
      <c r="D25" s="16" t="s">
        <v>27</v>
      </c>
      <c r="E25" s="16" t="s">
        <v>27</v>
      </c>
      <c r="F25" s="1"/>
      <c r="G25" s="16"/>
      <c r="H25" s="16"/>
    </row>
    <row r="26" spans="1:8" x14ac:dyDescent="0.3">
      <c r="A26" s="16" t="s">
        <v>22</v>
      </c>
      <c r="B26" s="56" t="s">
        <v>550</v>
      </c>
      <c r="C26" s="16">
        <v>17</v>
      </c>
      <c r="D26" s="16" t="s">
        <v>28</v>
      </c>
      <c r="E26" s="16" t="s">
        <v>28</v>
      </c>
      <c r="F26" s="1"/>
      <c r="G26" s="16"/>
      <c r="H26" s="16"/>
    </row>
    <row r="27" spans="1:8" x14ac:dyDescent="0.3">
      <c r="A27" s="16" t="s">
        <v>22</v>
      </c>
      <c r="B27" s="56" t="s">
        <v>551</v>
      </c>
      <c r="C27" s="16">
        <v>2</v>
      </c>
      <c r="D27" s="16" t="s">
        <v>27</v>
      </c>
      <c r="E27" s="16" t="s">
        <v>28</v>
      </c>
      <c r="F27" s="1"/>
    </row>
    <row r="28" spans="1:8" x14ac:dyDescent="0.3">
      <c r="A28" s="16" t="s">
        <v>22</v>
      </c>
      <c r="B28" s="56" t="s">
        <v>551</v>
      </c>
      <c r="C28" s="16">
        <v>3</v>
      </c>
      <c r="D28" s="16" t="s">
        <v>27</v>
      </c>
      <c r="E28" s="16" t="s">
        <v>28</v>
      </c>
      <c r="F28" s="1"/>
      <c r="G28" s="16"/>
    </row>
    <row r="29" spans="1:8" x14ac:dyDescent="0.3">
      <c r="A29" s="16" t="s">
        <v>22</v>
      </c>
      <c r="B29" s="56" t="s">
        <v>551</v>
      </c>
      <c r="C29" s="16">
        <v>1</v>
      </c>
      <c r="D29" s="16" t="s">
        <v>27</v>
      </c>
      <c r="E29" s="16" t="s">
        <v>28</v>
      </c>
      <c r="F29" s="1"/>
    </row>
    <row r="30" spans="1:8" x14ac:dyDescent="0.3">
      <c r="A30" s="16" t="s">
        <v>22</v>
      </c>
      <c r="B30" s="56" t="s">
        <v>603</v>
      </c>
      <c r="C30" s="16">
        <v>19</v>
      </c>
      <c r="D30" s="16" t="s">
        <v>27</v>
      </c>
      <c r="E30" s="16" t="s">
        <v>27</v>
      </c>
      <c r="F30" s="1"/>
      <c r="G30" s="16"/>
    </row>
    <row r="31" spans="1:8" x14ac:dyDescent="0.3">
      <c r="A31" s="16" t="s">
        <v>22</v>
      </c>
      <c r="B31" s="56" t="s">
        <v>603</v>
      </c>
      <c r="C31" s="16">
        <v>22</v>
      </c>
      <c r="D31" s="16" t="s">
        <v>27</v>
      </c>
      <c r="E31" s="16" t="s">
        <v>27</v>
      </c>
      <c r="F31" s="1"/>
      <c r="G31" s="16"/>
      <c r="H31" s="16"/>
    </row>
    <row r="32" spans="1:8" x14ac:dyDescent="0.3">
      <c r="A32" s="16" t="s">
        <v>22</v>
      </c>
      <c r="B32" s="56" t="s">
        <v>603</v>
      </c>
      <c r="C32" s="16">
        <v>27</v>
      </c>
      <c r="D32" s="16" t="s">
        <v>27</v>
      </c>
      <c r="E32" s="16" t="s">
        <v>27</v>
      </c>
      <c r="F32" s="1"/>
    </row>
    <row r="33" spans="1:8" x14ac:dyDescent="0.3">
      <c r="A33" s="16" t="s">
        <v>22</v>
      </c>
      <c r="B33" s="56" t="s">
        <v>552</v>
      </c>
      <c r="C33" s="16">
        <v>2</v>
      </c>
      <c r="D33" s="16" t="s">
        <v>27</v>
      </c>
      <c r="E33" s="16" t="s">
        <v>28</v>
      </c>
      <c r="F33" s="1"/>
      <c r="G33" s="16"/>
      <c r="H33" s="16"/>
    </row>
    <row r="34" spans="1:8" x14ac:dyDescent="0.3">
      <c r="A34" s="16" t="s">
        <v>22</v>
      </c>
      <c r="B34" s="56" t="s">
        <v>552</v>
      </c>
      <c r="C34" s="16">
        <v>1</v>
      </c>
      <c r="D34" s="16" t="s">
        <v>27</v>
      </c>
      <c r="E34" s="16" t="s">
        <v>28</v>
      </c>
      <c r="F34" s="1"/>
    </row>
    <row r="35" spans="1:8" x14ac:dyDescent="0.3">
      <c r="A35" s="16" t="s">
        <v>22</v>
      </c>
      <c r="B35" s="56" t="s">
        <v>553</v>
      </c>
      <c r="C35" s="16">
        <v>14</v>
      </c>
      <c r="D35" s="16" t="s">
        <v>27</v>
      </c>
      <c r="E35" s="16" t="s">
        <v>27</v>
      </c>
      <c r="F35" s="1"/>
      <c r="G35" s="16"/>
      <c r="H35" s="16"/>
    </row>
    <row r="36" spans="1:8" x14ac:dyDescent="0.3">
      <c r="A36" s="16" t="s">
        <v>22</v>
      </c>
      <c r="B36" s="56" t="s">
        <v>553</v>
      </c>
      <c r="C36" s="16" t="s">
        <v>46</v>
      </c>
      <c r="D36" s="16" t="s">
        <v>28</v>
      </c>
      <c r="E36" s="16" t="s">
        <v>28</v>
      </c>
      <c r="F36" s="1"/>
    </row>
    <row r="37" spans="1:8" x14ac:dyDescent="0.3">
      <c r="A37" s="16" t="s">
        <v>22</v>
      </c>
      <c r="B37" s="56" t="s">
        <v>554</v>
      </c>
      <c r="C37" s="16">
        <v>1</v>
      </c>
      <c r="D37" s="16" t="s">
        <v>28</v>
      </c>
      <c r="E37" s="16" t="s">
        <v>28</v>
      </c>
      <c r="F37" s="1"/>
    </row>
    <row r="38" spans="1:8" x14ac:dyDescent="0.3">
      <c r="A38" s="16" t="s">
        <v>22</v>
      </c>
      <c r="B38" s="56" t="s">
        <v>554</v>
      </c>
      <c r="C38" s="16">
        <v>3</v>
      </c>
      <c r="D38" s="16" t="s">
        <v>28</v>
      </c>
      <c r="E38" s="16" t="s">
        <v>28</v>
      </c>
      <c r="F38" s="1"/>
      <c r="G38" s="16"/>
      <c r="H38" s="16"/>
    </row>
    <row r="39" spans="1:8" x14ac:dyDescent="0.3">
      <c r="A39" s="16" t="s">
        <v>22</v>
      </c>
      <c r="B39" s="56" t="s">
        <v>555</v>
      </c>
      <c r="C39" s="16">
        <v>2</v>
      </c>
      <c r="D39" s="16" t="s">
        <v>28</v>
      </c>
      <c r="E39" s="16" t="s">
        <v>28</v>
      </c>
      <c r="F39" s="1"/>
    </row>
    <row r="40" spans="1:8" x14ac:dyDescent="0.3">
      <c r="A40" s="16" t="s">
        <v>22</v>
      </c>
      <c r="B40" s="56" t="s">
        <v>555</v>
      </c>
      <c r="C40" s="16">
        <v>25</v>
      </c>
      <c r="D40" s="16" t="s">
        <v>28</v>
      </c>
      <c r="E40" s="16" t="s">
        <v>28</v>
      </c>
      <c r="F40" s="1"/>
      <c r="G40" s="16"/>
    </row>
    <row r="41" spans="1:8" x14ac:dyDescent="0.3">
      <c r="A41" s="16" t="s">
        <v>22</v>
      </c>
      <c r="B41" s="56" t="s">
        <v>556</v>
      </c>
      <c r="C41" s="16">
        <v>1</v>
      </c>
      <c r="D41" s="16" t="s">
        <v>28</v>
      </c>
      <c r="E41" s="16" t="s">
        <v>28</v>
      </c>
      <c r="F41" s="1"/>
    </row>
    <row r="42" spans="1:8" x14ac:dyDescent="0.3">
      <c r="A42" s="16" t="s">
        <v>22</v>
      </c>
      <c r="B42" s="56" t="s">
        <v>556</v>
      </c>
      <c r="C42" s="16">
        <v>2</v>
      </c>
      <c r="D42" s="16" t="s">
        <v>28</v>
      </c>
      <c r="E42" s="16" t="s">
        <v>28</v>
      </c>
      <c r="F42" s="1"/>
    </row>
    <row r="43" spans="1:8" x14ac:dyDescent="0.3">
      <c r="A43" s="16" t="s">
        <v>22</v>
      </c>
      <c r="B43" s="56" t="s">
        <v>602</v>
      </c>
      <c r="C43" s="16">
        <v>28</v>
      </c>
      <c r="D43" s="16" t="s">
        <v>27</v>
      </c>
      <c r="E43" s="16" t="s">
        <v>27</v>
      </c>
      <c r="F43" s="1"/>
      <c r="G43" s="16"/>
    </row>
    <row r="44" spans="1:8" x14ac:dyDescent="0.3">
      <c r="A44" s="16" t="s">
        <v>22</v>
      </c>
      <c r="B44" s="56" t="s">
        <v>602</v>
      </c>
      <c r="C44" s="16">
        <v>29</v>
      </c>
      <c r="D44" s="16" t="s">
        <v>27</v>
      </c>
      <c r="E44" s="16" t="s">
        <v>28</v>
      </c>
      <c r="F44" s="1"/>
      <c r="G44" s="16"/>
    </row>
    <row r="45" spans="1:8" x14ac:dyDescent="0.3">
      <c r="A45" s="16" t="s">
        <v>22</v>
      </c>
      <c r="B45" s="56" t="s">
        <v>557</v>
      </c>
      <c r="C45" s="16">
        <v>18</v>
      </c>
      <c r="D45" s="16" t="s">
        <v>27</v>
      </c>
      <c r="E45" s="16" t="s">
        <v>28</v>
      </c>
      <c r="F45" s="1"/>
      <c r="G45" s="16"/>
    </row>
    <row r="46" spans="1:8" x14ac:dyDescent="0.3">
      <c r="A46" s="16" t="s">
        <v>22</v>
      </c>
      <c r="B46" s="56" t="s">
        <v>557</v>
      </c>
      <c r="C46" s="16">
        <v>24</v>
      </c>
      <c r="D46" s="16" t="s">
        <v>27</v>
      </c>
      <c r="E46" s="16" t="s">
        <v>28</v>
      </c>
      <c r="F46" s="1"/>
    </row>
    <row r="47" spans="1:8" x14ac:dyDescent="0.3">
      <c r="A47" s="16" t="s">
        <v>22</v>
      </c>
      <c r="B47" s="56" t="s">
        <v>557</v>
      </c>
      <c r="C47" s="16">
        <v>36</v>
      </c>
      <c r="D47" s="16" t="s">
        <v>27</v>
      </c>
      <c r="E47" s="16" t="s">
        <v>28</v>
      </c>
      <c r="F47" s="1"/>
      <c r="G47" s="16"/>
      <c r="H47" s="16"/>
    </row>
    <row r="48" spans="1:8" x14ac:dyDescent="0.3">
      <c r="A48" s="16" t="s">
        <v>22</v>
      </c>
      <c r="B48" s="56" t="s">
        <v>557</v>
      </c>
      <c r="C48" s="16">
        <v>38</v>
      </c>
      <c r="D48" s="16" t="s">
        <v>27</v>
      </c>
      <c r="E48" s="16" t="s">
        <v>28</v>
      </c>
      <c r="F48" s="1"/>
    </row>
    <row r="49" spans="1:8" x14ac:dyDescent="0.3">
      <c r="A49" s="16" t="s">
        <v>22</v>
      </c>
      <c r="B49" s="56" t="s">
        <v>558</v>
      </c>
      <c r="C49" s="16" t="s">
        <v>48</v>
      </c>
      <c r="D49" s="16" t="s">
        <v>28</v>
      </c>
      <c r="E49" s="16" t="s">
        <v>28</v>
      </c>
      <c r="F49" s="1"/>
      <c r="G49" s="16"/>
      <c r="H49" s="16"/>
    </row>
    <row r="50" spans="1:8" x14ac:dyDescent="0.3">
      <c r="A50" s="16" t="s">
        <v>22</v>
      </c>
      <c r="B50" s="56" t="s">
        <v>558</v>
      </c>
      <c r="C50" s="16" t="s">
        <v>49</v>
      </c>
      <c r="D50" s="16" t="s">
        <v>28</v>
      </c>
      <c r="E50" s="16" t="s">
        <v>28</v>
      </c>
      <c r="F50" s="1"/>
      <c r="G50" s="16"/>
      <c r="H50" s="16"/>
    </row>
    <row r="51" spans="1:8" x14ac:dyDescent="0.3">
      <c r="A51" s="16" t="s">
        <v>22</v>
      </c>
      <c r="B51" s="56" t="s">
        <v>558</v>
      </c>
      <c r="C51" s="16" t="s">
        <v>50</v>
      </c>
      <c r="D51" s="16" t="s">
        <v>28</v>
      </c>
      <c r="E51" s="16" t="s">
        <v>28</v>
      </c>
      <c r="F51" s="1"/>
      <c r="G51" s="16"/>
      <c r="H51" s="16"/>
    </row>
    <row r="52" spans="1:8" x14ac:dyDescent="0.3">
      <c r="A52" s="16" t="s">
        <v>22</v>
      </c>
      <c r="B52" s="56" t="s">
        <v>528</v>
      </c>
      <c r="C52" s="16">
        <v>33</v>
      </c>
      <c r="D52" s="16" t="s">
        <v>27</v>
      </c>
      <c r="E52" s="16" t="s">
        <v>28</v>
      </c>
      <c r="F52" s="1"/>
    </row>
    <row r="53" spans="1:8" x14ac:dyDescent="0.3">
      <c r="A53" s="16" t="s">
        <v>22</v>
      </c>
      <c r="B53" s="56" t="s">
        <v>368</v>
      </c>
      <c r="C53" s="16">
        <v>30</v>
      </c>
      <c r="D53" s="16" t="s">
        <v>27</v>
      </c>
      <c r="E53" s="16" t="s">
        <v>27</v>
      </c>
      <c r="F53" s="1"/>
    </row>
    <row r="54" spans="1:8" x14ac:dyDescent="0.3">
      <c r="A54" s="16" t="s">
        <v>22</v>
      </c>
      <c r="B54" s="56" t="s">
        <v>368</v>
      </c>
      <c r="C54" s="16">
        <v>32</v>
      </c>
      <c r="D54" s="16" t="s">
        <v>27</v>
      </c>
      <c r="E54" s="16" t="s">
        <v>27</v>
      </c>
      <c r="F54" s="1"/>
    </row>
    <row r="55" spans="1:8" x14ac:dyDescent="0.3">
      <c r="A55" s="16" t="s">
        <v>22</v>
      </c>
      <c r="B55" s="56" t="s">
        <v>368</v>
      </c>
      <c r="C55" s="16">
        <v>41</v>
      </c>
      <c r="D55" s="16" t="s">
        <v>31</v>
      </c>
      <c r="E55" s="16" t="s">
        <v>31</v>
      </c>
      <c r="F55" s="1"/>
    </row>
    <row r="56" spans="1:8" x14ac:dyDescent="0.3">
      <c r="A56" s="16" t="s">
        <v>22</v>
      </c>
      <c r="B56" s="56" t="s">
        <v>368</v>
      </c>
      <c r="C56" s="16">
        <v>31</v>
      </c>
      <c r="D56" s="16" t="s">
        <v>27</v>
      </c>
      <c r="E56" s="16" t="s">
        <v>27</v>
      </c>
      <c r="F56" s="1"/>
    </row>
    <row r="57" spans="1:8" x14ac:dyDescent="0.3">
      <c r="A57" s="16" t="s">
        <v>22</v>
      </c>
      <c r="B57" s="56" t="s">
        <v>368</v>
      </c>
      <c r="C57" s="16">
        <v>43</v>
      </c>
      <c r="D57" s="16" t="s">
        <v>27</v>
      </c>
      <c r="E57" s="16" t="s">
        <v>27</v>
      </c>
      <c r="F57" s="1"/>
    </row>
    <row r="58" spans="1:8" x14ac:dyDescent="0.3">
      <c r="A58" s="16" t="s">
        <v>22</v>
      </c>
      <c r="B58" s="56" t="s">
        <v>368</v>
      </c>
      <c r="C58" s="16">
        <v>42</v>
      </c>
      <c r="D58" s="16" t="s">
        <v>27</v>
      </c>
      <c r="E58" s="16" t="s">
        <v>27</v>
      </c>
      <c r="F58" s="1"/>
      <c r="G58" s="16"/>
    </row>
    <row r="59" spans="1:8" x14ac:dyDescent="0.3">
      <c r="A59" s="16" t="s">
        <v>22</v>
      </c>
      <c r="B59" s="56" t="s">
        <v>648</v>
      </c>
      <c r="C59" s="16">
        <v>106</v>
      </c>
      <c r="D59" s="16" t="s">
        <v>27</v>
      </c>
      <c r="E59" s="16" t="s">
        <v>27</v>
      </c>
      <c r="F59" s="1"/>
    </row>
    <row r="60" spans="1:8" x14ac:dyDescent="0.3">
      <c r="A60" s="16" t="s">
        <v>22</v>
      </c>
      <c r="B60" s="56" t="s">
        <v>32</v>
      </c>
      <c r="C60" s="16">
        <v>34</v>
      </c>
      <c r="D60" s="16" t="s">
        <v>27</v>
      </c>
      <c r="E60" s="16" t="s">
        <v>27</v>
      </c>
      <c r="F60" s="1"/>
    </row>
    <row r="61" spans="1:8" x14ac:dyDescent="0.3">
      <c r="A61" s="16" t="s">
        <v>22</v>
      </c>
      <c r="B61" s="56" t="s">
        <v>32</v>
      </c>
      <c r="C61" s="16">
        <v>35</v>
      </c>
      <c r="D61" s="16" t="s">
        <v>28</v>
      </c>
      <c r="E61" s="16" t="s">
        <v>28</v>
      </c>
      <c r="F61" s="1"/>
      <c r="G61" s="16"/>
      <c r="H61" s="16"/>
    </row>
    <row r="62" spans="1:8" x14ac:dyDescent="0.3">
      <c r="A62" s="16" t="s">
        <v>22</v>
      </c>
      <c r="B62" s="56" t="s">
        <v>32</v>
      </c>
      <c r="C62" s="16">
        <v>33</v>
      </c>
      <c r="D62" s="16" t="s">
        <v>31</v>
      </c>
      <c r="E62" s="16" t="s">
        <v>27</v>
      </c>
      <c r="F62" s="1"/>
    </row>
    <row r="63" spans="1:8" x14ac:dyDescent="0.3">
      <c r="A63" s="16" t="s">
        <v>22</v>
      </c>
      <c r="B63" s="56" t="s">
        <v>647</v>
      </c>
      <c r="C63" s="16">
        <v>104</v>
      </c>
      <c r="D63" s="16" t="s">
        <v>27</v>
      </c>
      <c r="E63" s="16" t="s">
        <v>27</v>
      </c>
      <c r="F63" s="1"/>
    </row>
    <row r="64" spans="1:8" x14ac:dyDescent="0.3">
      <c r="A64" s="16" t="s">
        <v>22</v>
      </c>
      <c r="B64" s="56" t="s">
        <v>369</v>
      </c>
      <c r="C64" s="16" t="s">
        <v>33</v>
      </c>
      <c r="D64" s="16" t="s">
        <v>27</v>
      </c>
      <c r="E64" s="16" t="s">
        <v>31</v>
      </c>
      <c r="F64" s="1"/>
      <c r="G64" s="16"/>
      <c r="H64" s="16"/>
    </row>
    <row r="65" spans="1:8" x14ac:dyDescent="0.3">
      <c r="A65" s="16" t="s">
        <v>22</v>
      </c>
      <c r="B65" s="56" t="s">
        <v>369</v>
      </c>
      <c r="C65" s="16" t="s">
        <v>34</v>
      </c>
      <c r="D65" s="16" t="s">
        <v>28</v>
      </c>
      <c r="E65" s="16" t="s">
        <v>28</v>
      </c>
      <c r="F65" s="1"/>
    </row>
    <row r="66" spans="1:8" x14ac:dyDescent="0.3">
      <c r="A66" s="2" t="s">
        <v>22</v>
      </c>
      <c r="B66" s="12" t="s">
        <v>646</v>
      </c>
      <c r="C66" s="2" t="s">
        <v>269</v>
      </c>
      <c r="D66" s="2" t="s">
        <v>31</v>
      </c>
      <c r="E66" s="2" t="s">
        <v>28</v>
      </c>
      <c r="F66" s="1"/>
      <c r="G66" s="16"/>
      <c r="H66" s="16"/>
    </row>
    <row r="67" spans="1:8" x14ac:dyDescent="0.3">
      <c r="A67" s="16" t="s">
        <v>22</v>
      </c>
      <c r="B67" s="56" t="s">
        <v>35</v>
      </c>
      <c r="C67" s="16">
        <v>37</v>
      </c>
      <c r="D67" s="16" t="s">
        <v>27</v>
      </c>
      <c r="E67" s="16" t="s">
        <v>27</v>
      </c>
      <c r="F67" s="1"/>
    </row>
    <row r="68" spans="1:8" x14ac:dyDescent="0.3">
      <c r="A68" s="16" t="s">
        <v>22</v>
      </c>
      <c r="B68" s="56" t="s">
        <v>645</v>
      </c>
      <c r="C68" s="16">
        <v>83</v>
      </c>
      <c r="D68" s="16" t="s">
        <v>27</v>
      </c>
      <c r="E68" s="16" t="s">
        <v>27</v>
      </c>
      <c r="F68" s="1"/>
      <c r="G68" s="16"/>
      <c r="H68" s="16"/>
    </row>
    <row r="69" spans="1:8" x14ac:dyDescent="0.3">
      <c r="A69" s="16" t="s">
        <v>22</v>
      </c>
      <c r="B69" s="56" t="s">
        <v>644</v>
      </c>
      <c r="C69" s="16">
        <v>113</v>
      </c>
      <c r="D69" s="16" t="s">
        <v>27</v>
      </c>
      <c r="E69" s="16" t="s">
        <v>27</v>
      </c>
      <c r="F69" s="1"/>
    </row>
    <row r="70" spans="1:8" x14ac:dyDescent="0.3">
      <c r="A70" s="16" t="s">
        <v>22</v>
      </c>
      <c r="B70" s="56" t="s">
        <v>643</v>
      </c>
      <c r="C70" s="16">
        <v>110</v>
      </c>
      <c r="D70" s="16" t="s">
        <v>27</v>
      </c>
      <c r="E70" s="16" t="s">
        <v>27</v>
      </c>
      <c r="F70" s="1"/>
    </row>
    <row r="71" spans="1:8" x14ac:dyDescent="0.3">
      <c r="A71" s="16" t="s">
        <v>22</v>
      </c>
      <c r="B71" s="56" t="s">
        <v>530</v>
      </c>
      <c r="C71" s="16">
        <v>26</v>
      </c>
      <c r="D71" s="16" t="s">
        <v>27</v>
      </c>
      <c r="E71" s="16" t="s">
        <v>27</v>
      </c>
      <c r="F71" s="1"/>
    </row>
    <row r="72" spans="1:8" x14ac:dyDescent="0.3">
      <c r="A72" s="16" t="s">
        <v>22</v>
      </c>
      <c r="B72" s="56" t="s">
        <v>642</v>
      </c>
      <c r="C72" s="16">
        <v>20</v>
      </c>
      <c r="D72" s="16" t="s">
        <v>27</v>
      </c>
      <c r="E72" s="16" t="s">
        <v>28</v>
      </c>
      <c r="F72" s="1"/>
    </row>
    <row r="73" spans="1:8" x14ac:dyDescent="0.3">
      <c r="A73" s="16" t="s">
        <v>22</v>
      </c>
      <c r="B73" s="56" t="s">
        <v>641</v>
      </c>
      <c r="C73" s="16" t="s">
        <v>36</v>
      </c>
      <c r="D73" s="16" t="s">
        <v>27</v>
      </c>
      <c r="E73" s="16" t="s">
        <v>28</v>
      </c>
      <c r="F73" s="1"/>
      <c r="G73" s="16"/>
      <c r="H73" s="16"/>
    </row>
    <row r="74" spans="1:8" x14ac:dyDescent="0.3">
      <c r="A74" s="16" t="s">
        <v>22</v>
      </c>
      <c r="B74" s="56" t="s">
        <v>640</v>
      </c>
      <c r="C74" s="16" t="s">
        <v>37</v>
      </c>
      <c r="D74" s="16" t="s">
        <v>27</v>
      </c>
      <c r="E74" s="16" t="s">
        <v>31</v>
      </c>
      <c r="F74" s="1"/>
      <c r="G74" s="16"/>
      <c r="H74" s="16"/>
    </row>
    <row r="75" spans="1:8" x14ac:dyDescent="0.3">
      <c r="A75" s="16" t="s">
        <v>22</v>
      </c>
      <c r="B75" s="56" t="s">
        <v>559</v>
      </c>
      <c r="C75" s="16" t="s">
        <v>33</v>
      </c>
      <c r="D75" s="16" t="s">
        <v>27</v>
      </c>
      <c r="E75" s="16" t="s">
        <v>28</v>
      </c>
      <c r="F75" s="1"/>
      <c r="G75" s="16"/>
    </row>
    <row r="76" spans="1:8" x14ac:dyDescent="0.3">
      <c r="A76" s="16" t="s">
        <v>22</v>
      </c>
      <c r="B76" s="56" t="s">
        <v>559</v>
      </c>
      <c r="C76" s="16" t="s">
        <v>34</v>
      </c>
      <c r="D76" s="16" t="s">
        <v>27</v>
      </c>
      <c r="E76" s="16" t="s">
        <v>28</v>
      </c>
      <c r="F76" s="1"/>
    </row>
    <row r="77" spans="1:8" x14ac:dyDescent="0.3">
      <c r="A77" s="16" t="s">
        <v>22</v>
      </c>
      <c r="B77" s="56" t="s">
        <v>39</v>
      </c>
      <c r="C77" s="16">
        <v>2</v>
      </c>
      <c r="D77" s="16" t="s">
        <v>31</v>
      </c>
      <c r="E77" s="16" t="s">
        <v>28</v>
      </c>
      <c r="F77" s="1"/>
    </row>
    <row r="78" spans="1:8" x14ac:dyDescent="0.3">
      <c r="A78" s="16" t="s">
        <v>22</v>
      </c>
      <c r="B78" s="56" t="s">
        <v>39</v>
      </c>
      <c r="C78" s="16">
        <v>3</v>
      </c>
      <c r="D78" s="16" t="s">
        <v>28</v>
      </c>
      <c r="E78" s="16" t="s">
        <v>28</v>
      </c>
      <c r="F78" s="1"/>
      <c r="G78" s="16"/>
      <c r="H78" s="16"/>
    </row>
    <row r="79" spans="1:8" x14ac:dyDescent="0.3">
      <c r="A79" s="16" t="s">
        <v>22</v>
      </c>
      <c r="B79" s="56" t="s">
        <v>39</v>
      </c>
      <c r="C79" s="16">
        <v>1</v>
      </c>
      <c r="D79" s="16" t="s">
        <v>27</v>
      </c>
      <c r="E79" s="16" t="s">
        <v>28</v>
      </c>
      <c r="F79" s="1"/>
    </row>
    <row r="80" spans="1:8" x14ac:dyDescent="0.3">
      <c r="A80" s="16" t="s">
        <v>22</v>
      </c>
      <c r="B80" s="56" t="s">
        <v>9</v>
      </c>
      <c r="C80" s="16">
        <v>7</v>
      </c>
      <c r="D80" s="16" t="s">
        <v>31</v>
      </c>
      <c r="E80" s="16" t="s">
        <v>28</v>
      </c>
      <c r="F80" s="1"/>
    </row>
    <row r="81" spans="1:8" x14ac:dyDescent="0.3">
      <c r="A81" s="16" t="s">
        <v>22</v>
      </c>
      <c r="B81" s="56" t="s">
        <v>40</v>
      </c>
      <c r="C81" s="16">
        <v>2</v>
      </c>
      <c r="D81" s="16" t="s">
        <v>28</v>
      </c>
      <c r="E81" s="16" t="s">
        <v>28</v>
      </c>
      <c r="F81" s="1"/>
    </row>
    <row r="82" spans="1:8" x14ac:dyDescent="0.3">
      <c r="A82" s="16" t="s">
        <v>22</v>
      </c>
      <c r="B82" s="56" t="s">
        <v>40</v>
      </c>
      <c r="C82" s="16">
        <v>3</v>
      </c>
      <c r="D82" s="16" t="s">
        <v>28</v>
      </c>
      <c r="E82" s="16" t="s">
        <v>28</v>
      </c>
      <c r="F82" s="1"/>
      <c r="G82" s="16"/>
      <c r="H82" s="16"/>
    </row>
    <row r="83" spans="1:8" x14ac:dyDescent="0.3">
      <c r="A83" s="16" t="s">
        <v>22</v>
      </c>
      <c r="B83" s="56" t="s">
        <v>639</v>
      </c>
      <c r="C83" s="16">
        <v>53</v>
      </c>
      <c r="D83" s="16" t="s">
        <v>27</v>
      </c>
      <c r="E83" s="16" t="s">
        <v>27</v>
      </c>
      <c r="F83" s="1"/>
    </row>
    <row r="84" spans="1:8" x14ac:dyDescent="0.3">
      <c r="A84" s="16" t="s">
        <v>22</v>
      </c>
      <c r="B84" s="56" t="s">
        <v>638</v>
      </c>
      <c r="C84" s="16">
        <v>54</v>
      </c>
      <c r="D84" s="16" t="s">
        <v>27</v>
      </c>
      <c r="E84" s="16" t="s">
        <v>27</v>
      </c>
      <c r="F84" s="1"/>
    </row>
    <row r="85" spans="1:8" x14ac:dyDescent="0.3">
      <c r="A85" s="16" t="s">
        <v>22</v>
      </c>
      <c r="B85" s="56" t="s">
        <v>637</v>
      </c>
      <c r="C85" s="16">
        <v>36</v>
      </c>
      <c r="D85" s="16" t="s">
        <v>27</v>
      </c>
      <c r="E85" s="16" t="s">
        <v>27</v>
      </c>
      <c r="F85" s="1"/>
      <c r="G85" s="16"/>
    </row>
    <row r="86" spans="1:8" x14ac:dyDescent="0.3">
      <c r="A86" s="16" t="s">
        <v>22</v>
      </c>
      <c r="B86" s="56" t="s">
        <v>636</v>
      </c>
      <c r="C86" s="16">
        <v>12</v>
      </c>
      <c r="D86" s="16" t="s">
        <v>28</v>
      </c>
      <c r="E86" s="16" t="s">
        <v>27</v>
      </c>
      <c r="F86" s="1"/>
    </row>
    <row r="87" spans="1:8" x14ac:dyDescent="0.3">
      <c r="A87" s="16" t="s">
        <v>22</v>
      </c>
      <c r="B87" s="56" t="s">
        <v>532</v>
      </c>
      <c r="C87" s="16">
        <v>19</v>
      </c>
      <c r="D87" s="16" t="s">
        <v>27</v>
      </c>
      <c r="E87" s="16" t="s">
        <v>28</v>
      </c>
      <c r="F87" s="1"/>
    </row>
    <row r="88" spans="1:8" x14ac:dyDescent="0.3">
      <c r="A88" s="16" t="s">
        <v>22</v>
      </c>
      <c r="B88" s="56" t="s">
        <v>533</v>
      </c>
      <c r="C88" s="16">
        <v>34</v>
      </c>
      <c r="D88" s="16" t="s">
        <v>27</v>
      </c>
      <c r="E88" s="16" t="s">
        <v>27</v>
      </c>
      <c r="F88" s="1"/>
      <c r="G88" s="16"/>
      <c r="H88" s="16"/>
    </row>
    <row r="89" spans="1:8" x14ac:dyDescent="0.3">
      <c r="A89" s="16" t="s">
        <v>22</v>
      </c>
      <c r="B89" s="56" t="s">
        <v>504</v>
      </c>
      <c r="C89" s="16">
        <v>17</v>
      </c>
      <c r="D89" s="16" t="s">
        <v>28</v>
      </c>
      <c r="E89" s="16" t="s">
        <v>28</v>
      </c>
      <c r="F89" s="1"/>
    </row>
    <row r="90" spans="1:8" x14ac:dyDescent="0.3">
      <c r="A90" s="16" t="s">
        <v>22</v>
      </c>
      <c r="B90" s="56" t="s">
        <v>505</v>
      </c>
      <c r="C90" s="16">
        <v>18</v>
      </c>
      <c r="D90" s="16" t="s">
        <v>28</v>
      </c>
      <c r="E90" s="16" t="s">
        <v>28</v>
      </c>
      <c r="F90" s="1"/>
    </row>
    <row r="91" spans="1:8" x14ac:dyDescent="0.3">
      <c r="A91" s="16" t="s">
        <v>22</v>
      </c>
      <c r="B91" s="56" t="s">
        <v>519</v>
      </c>
      <c r="C91" s="16">
        <v>9</v>
      </c>
      <c r="D91" s="16" t="s">
        <v>28</v>
      </c>
      <c r="E91" s="16" t="s">
        <v>28</v>
      </c>
      <c r="F91" s="1"/>
    </row>
    <row r="92" spans="1:8" x14ac:dyDescent="0.3">
      <c r="A92" s="16" t="s">
        <v>22</v>
      </c>
      <c r="B92" s="56" t="s">
        <v>102</v>
      </c>
      <c r="C92" s="16">
        <v>40</v>
      </c>
      <c r="D92" s="16" t="s">
        <v>27</v>
      </c>
      <c r="E92" s="16" t="s">
        <v>27</v>
      </c>
      <c r="F92" s="1"/>
      <c r="G92" s="16"/>
      <c r="H92" s="16"/>
    </row>
    <row r="93" spans="1:8" x14ac:dyDescent="0.3">
      <c r="A93" s="16" t="s">
        <v>22</v>
      </c>
      <c r="B93" s="56" t="s">
        <v>370</v>
      </c>
      <c r="C93" s="16">
        <v>1</v>
      </c>
      <c r="D93" s="16" t="s">
        <v>28</v>
      </c>
      <c r="E93" s="16" t="s">
        <v>27</v>
      </c>
      <c r="F93" s="1"/>
      <c r="G93" s="16"/>
      <c r="H93" s="16"/>
    </row>
    <row r="94" spans="1:8" x14ac:dyDescent="0.3">
      <c r="A94" s="16" t="s">
        <v>22</v>
      </c>
      <c r="B94" s="56" t="s">
        <v>370</v>
      </c>
      <c r="C94" s="16">
        <v>2</v>
      </c>
      <c r="D94" s="16" t="s">
        <v>28</v>
      </c>
      <c r="E94" s="16" t="s">
        <v>27</v>
      </c>
      <c r="F94" s="1"/>
      <c r="H94" s="16"/>
    </row>
    <row r="95" spans="1:8" x14ac:dyDescent="0.3">
      <c r="A95" s="16" t="s">
        <v>22</v>
      </c>
      <c r="B95" s="56" t="s">
        <v>371</v>
      </c>
      <c r="C95" s="16">
        <v>1</v>
      </c>
      <c r="D95" s="16" t="s">
        <v>28</v>
      </c>
      <c r="E95" s="16" t="s">
        <v>27</v>
      </c>
      <c r="F95" s="1"/>
      <c r="G95" s="16"/>
      <c r="H95" s="16"/>
    </row>
    <row r="96" spans="1:8" x14ac:dyDescent="0.3">
      <c r="A96" s="16" t="s">
        <v>22</v>
      </c>
      <c r="B96" s="56" t="s">
        <v>371</v>
      </c>
      <c r="C96" s="16">
        <v>2</v>
      </c>
      <c r="D96" s="16" t="s">
        <v>28</v>
      </c>
      <c r="E96" s="16" t="s">
        <v>28</v>
      </c>
      <c r="F96" s="1"/>
    </row>
    <row r="97" spans="1:8" x14ac:dyDescent="0.3">
      <c r="A97" s="16" t="s">
        <v>22</v>
      </c>
      <c r="B97" s="56" t="s">
        <v>42</v>
      </c>
      <c r="C97" s="16">
        <v>3</v>
      </c>
      <c r="D97" s="16" t="s">
        <v>28</v>
      </c>
      <c r="E97" s="16" t="s">
        <v>28</v>
      </c>
      <c r="F97" s="1"/>
      <c r="G97" s="16"/>
      <c r="H97" s="16"/>
    </row>
    <row r="98" spans="1:8" x14ac:dyDescent="0.3">
      <c r="A98" s="16" t="s">
        <v>22</v>
      </c>
      <c r="B98" s="56" t="s">
        <v>635</v>
      </c>
      <c r="C98" s="16">
        <v>94</v>
      </c>
      <c r="D98" s="16" t="s">
        <v>27</v>
      </c>
      <c r="E98" s="16" t="s">
        <v>28</v>
      </c>
      <c r="F98" s="1"/>
    </row>
    <row r="99" spans="1:8" x14ac:dyDescent="0.3">
      <c r="A99" s="16" t="s">
        <v>22</v>
      </c>
      <c r="B99" s="56" t="s">
        <v>111</v>
      </c>
      <c r="C99" s="16">
        <v>35</v>
      </c>
      <c r="D99" s="16" t="s">
        <v>27</v>
      </c>
      <c r="E99" s="16" t="s">
        <v>27</v>
      </c>
      <c r="F99" s="1"/>
      <c r="G99" s="16"/>
      <c r="H99" s="16"/>
    </row>
    <row r="100" spans="1:8" x14ac:dyDescent="0.3">
      <c r="A100" s="16" t="s">
        <v>22</v>
      </c>
      <c r="B100" s="56" t="s">
        <v>634</v>
      </c>
      <c r="C100" s="16">
        <v>89</v>
      </c>
      <c r="D100" s="16" t="s">
        <v>27</v>
      </c>
      <c r="E100" s="16" t="s">
        <v>27</v>
      </c>
      <c r="F100" s="1"/>
    </row>
    <row r="101" spans="1:8" x14ac:dyDescent="0.3">
      <c r="A101" s="16" t="s">
        <v>22</v>
      </c>
      <c r="B101" s="56" t="s">
        <v>169</v>
      </c>
      <c r="C101" s="16" t="s">
        <v>43</v>
      </c>
      <c r="D101" s="16" t="s">
        <v>28</v>
      </c>
      <c r="E101" s="16" t="s">
        <v>28</v>
      </c>
      <c r="F101" s="1"/>
      <c r="G101" s="16"/>
      <c r="H101" s="16"/>
    </row>
    <row r="102" spans="1:8" x14ac:dyDescent="0.3">
      <c r="A102" s="16" t="s">
        <v>22</v>
      </c>
      <c r="B102" s="56" t="s">
        <v>633</v>
      </c>
      <c r="C102" s="16">
        <v>108</v>
      </c>
      <c r="D102" s="16" t="s">
        <v>27</v>
      </c>
      <c r="E102" s="16" t="s">
        <v>27</v>
      </c>
      <c r="F102" s="1"/>
    </row>
    <row r="103" spans="1:8" x14ac:dyDescent="0.3">
      <c r="A103" s="16" t="s">
        <v>22</v>
      </c>
      <c r="B103" s="56" t="s">
        <v>534</v>
      </c>
      <c r="C103" s="16">
        <v>70</v>
      </c>
      <c r="D103" s="16" t="s">
        <v>27</v>
      </c>
      <c r="E103" s="16" t="s">
        <v>28</v>
      </c>
      <c r="F103" s="1"/>
    </row>
    <row r="104" spans="1:8" x14ac:dyDescent="0.3">
      <c r="A104" s="16" t="s">
        <v>22</v>
      </c>
      <c r="B104" s="56" t="s">
        <v>44</v>
      </c>
      <c r="C104" s="16">
        <v>111</v>
      </c>
      <c r="D104" s="16" t="s">
        <v>28</v>
      </c>
      <c r="E104" s="16" t="s">
        <v>28</v>
      </c>
      <c r="F104" s="1"/>
      <c r="G104" s="16"/>
    </row>
    <row r="105" spans="1:8" x14ac:dyDescent="0.3">
      <c r="A105" s="16" t="s">
        <v>22</v>
      </c>
      <c r="B105" s="56" t="s">
        <v>45</v>
      </c>
      <c r="C105" s="16">
        <v>41</v>
      </c>
      <c r="D105" s="16" t="s">
        <v>27</v>
      </c>
      <c r="E105" s="16" t="s">
        <v>31</v>
      </c>
      <c r="F105" s="1"/>
    </row>
    <row r="106" spans="1:8" x14ac:dyDescent="0.3">
      <c r="A106" s="16" t="s">
        <v>22</v>
      </c>
      <c r="B106" s="56" t="s">
        <v>538</v>
      </c>
      <c r="C106" s="16">
        <v>78</v>
      </c>
      <c r="D106" s="16" t="s">
        <v>31</v>
      </c>
      <c r="E106" s="16" t="s">
        <v>28</v>
      </c>
      <c r="F106" s="1"/>
    </row>
    <row r="107" spans="1:8" x14ac:dyDescent="0.3">
      <c r="A107" s="16" t="s">
        <v>22</v>
      </c>
      <c r="B107" s="56" t="s">
        <v>632</v>
      </c>
      <c r="C107" s="16">
        <v>39</v>
      </c>
      <c r="D107" s="16" t="s">
        <v>27</v>
      </c>
      <c r="E107" s="16" t="s">
        <v>27</v>
      </c>
      <c r="F107" s="1"/>
      <c r="G107" s="16"/>
    </row>
    <row r="108" spans="1:8" x14ac:dyDescent="0.3">
      <c r="A108" s="16" t="s">
        <v>22</v>
      </c>
      <c r="B108" s="56" t="s">
        <v>372</v>
      </c>
      <c r="C108" s="16">
        <v>11</v>
      </c>
      <c r="D108" s="16" t="s">
        <v>28</v>
      </c>
      <c r="E108" s="16" t="s">
        <v>28</v>
      </c>
      <c r="F108" s="1"/>
      <c r="G108" s="16"/>
    </row>
    <row r="109" spans="1:8" x14ac:dyDescent="0.3">
      <c r="A109" s="16" t="s">
        <v>22</v>
      </c>
      <c r="B109" s="56" t="s">
        <v>372</v>
      </c>
      <c r="C109" s="16">
        <v>2</v>
      </c>
      <c r="D109" s="16" t="s">
        <v>28</v>
      </c>
      <c r="E109" s="16" t="s">
        <v>28</v>
      </c>
      <c r="F109" s="1"/>
    </row>
    <row r="110" spans="1:8" x14ac:dyDescent="0.3">
      <c r="A110" s="16" t="s">
        <v>22</v>
      </c>
      <c r="B110" s="56" t="s">
        <v>631</v>
      </c>
      <c r="C110" s="16">
        <v>109</v>
      </c>
      <c r="D110" s="16" t="s">
        <v>27</v>
      </c>
      <c r="E110" s="16" t="s">
        <v>27</v>
      </c>
      <c r="F110" s="1"/>
    </row>
    <row r="111" spans="1:8" x14ac:dyDescent="0.3">
      <c r="A111" s="16" t="s">
        <v>22</v>
      </c>
      <c r="B111" s="56" t="s">
        <v>630</v>
      </c>
      <c r="C111" s="16">
        <v>127</v>
      </c>
      <c r="D111" s="16" t="s">
        <v>27</v>
      </c>
      <c r="E111" s="16" t="s">
        <v>27</v>
      </c>
      <c r="F111" s="1"/>
    </row>
    <row r="112" spans="1:8" x14ac:dyDescent="0.3">
      <c r="A112" s="16" t="s">
        <v>22</v>
      </c>
      <c r="B112" s="56" t="s">
        <v>629</v>
      </c>
      <c r="C112" s="16">
        <v>64</v>
      </c>
      <c r="D112" s="16" t="s">
        <v>31</v>
      </c>
      <c r="E112" s="16" t="s">
        <v>27</v>
      </c>
      <c r="F112" s="1"/>
      <c r="G112" s="16"/>
    </row>
    <row r="113" spans="1:8" x14ac:dyDescent="0.3">
      <c r="A113" s="16" t="s">
        <v>22</v>
      </c>
      <c r="B113" s="56" t="s">
        <v>628</v>
      </c>
      <c r="C113" s="16">
        <v>1</v>
      </c>
      <c r="D113" s="16" t="s">
        <v>31</v>
      </c>
      <c r="E113" s="16" t="s">
        <v>27</v>
      </c>
      <c r="F113" s="1"/>
      <c r="H113" s="16"/>
    </row>
    <row r="114" spans="1:8" x14ac:dyDescent="0.3">
      <c r="A114" s="16" t="s">
        <v>22</v>
      </c>
      <c r="B114" s="56" t="s">
        <v>374</v>
      </c>
      <c r="C114" s="16">
        <v>1</v>
      </c>
      <c r="D114" s="16" t="s">
        <v>28</v>
      </c>
      <c r="E114" s="16" t="s">
        <v>28</v>
      </c>
      <c r="F114" s="1"/>
    </row>
    <row r="115" spans="1:8" x14ac:dyDescent="0.3">
      <c r="A115" s="16" t="s">
        <v>22</v>
      </c>
      <c r="B115" s="56" t="s">
        <v>373</v>
      </c>
      <c r="C115" s="16">
        <v>2</v>
      </c>
      <c r="D115" s="16" t="s">
        <v>28</v>
      </c>
      <c r="E115" s="16" t="s">
        <v>28</v>
      </c>
      <c r="F115" s="1"/>
      <c r="G115" s="16"/>
      <c r="H115" s="16"/>
    </row>
    <row r="116" spans="1:8" x14ac:dyDescent="0.3">
      <c r="A116" s="16" t="s">
        <v>22</v>
      </c>
      <c r="B116" s="56" t="s">
        <v>516</v>
      </c>
      <c r="C116" s="16">
        <v>5</v>
      </c>
      <c r="D116" s="16" t="s">
        <v>28</v>
      </c>
      <c r="E116" s="16" t="s">
        <v>28</v>
      </c>
      <c r="F116" s="1"/>
    </row>
    <row r="117" spans="1:8" x14ac:dyDescent="0.3">
      <c r="A117" s="16" t="s">
        <v>22</v>
      </c>
      <c r="B117" s="56" t="s">
        <v>515</v>
      </c>
      <c r="C117" s="16">
        <v>3</v>
      </c>
      <c r="D117" s="16" t="s">
        <v>28</v>
      </c>
      <c r="E117" s="16" t="s">
        <v>28</v>
      </c>
      <c r="F117" s="1"/>
      <c r="G117" s="16"/>
      <c r="H117" s="16"/>
    </row>
    <row r="118" spans="1:8" x14ac:dyDescent="0.3">
      <c r="A118" s="16" t="s">
        <v>22</v>
      </c>
      <c r="B118" s="56" t="s">
        <v>514</v>
      </c>
      <c r="C118" s="16">
        <v>2</v>
      </c>
      <c r="D118" s="16" t="s">
        <v>28</v>
      </c>
      <c r="E118" s="16" t="s">
        <v>28</v>
      </c>
      <c r="F118" s="1"/>
    </row>
    <row r="119" spans="1:8" x14ac:dyDescent="0.3">
      <c r="A119" s="16" t="s">
        <v>22</v>
      </c>
      <c r="B119" s="56" t="s">
        <v>513</v>
      </c>
      <c r="C119" s="16">
        <v>5</v>
      </c>
      <c r="D119" s="16" t="s">
        <v>28</v>
      </c>
      <c r="E119" s="16" t="s">
        <v>28</v>
      </c>
      <c r="F119" s="1"/>
    </row>
    <row r="120" spans="1:8" x14ac:dyDescent="0.3">
      <c r="A120" s="16" t="s">
        <v>22</v>
      </c>
      <c r="B120" s="56" t="s">
        <v>627</v>
      </c>
      <c r="C120" s="16">
        <v>1</v>
      </c>
      <c r="D120" s="16" t="s">
        <v>28</v>
      </c>
      <c r="E120" s="16" t="s">
        <v>28</v>
      </c>
      <c r="F120" s="1"/>
    </row>
    <row r="121" spans="1:8" x14ac:dyDescent="0.3">
      <c r="A121" s="16" t="s">
        <v>22</v>
      </c>
      <c r="B121" s="56" t="s">
        <v>627</v>
      </c>
      <c r="C121" s="16">
        <v>2</v>
      </c>
      <c r="D121" s="16" t="s">
        <v>28</v>
      </c>
      <c r="E121" s="16" t="s">
        <v>28</v>
      </c>
      <c r="F121" s="1"/>
      <c r="G121" s="16"/>
    </row>
    <row r="122" spans="1:8" x14ac:dyDescent="0.3">
      <c r="A122" s="16" t="s">
        <v>22</v>
      </c>
      <c r="B122" s="56" t="s">
        <v>626</v>
      </c>
      <c r="C122" s="16">
        <v>121</v>
      </c>
      <c r="D122" s="16" t="s">
        <v>27</v>
      </c>
      <c r="E122" s="16" t="s">
        <v>27</v>
      </c>
      <c r="F122" s="1"/>
    </row>
    <row r="123" spans="1:8" x14ac:dyDescent="0.3">
      <c r="A123" s="16" t="s">
        <v>22</v>
      </c>
      <c r="B123" s="56" t="s">
        <v>625</v>
      </c>
      <c r="C123" s="16">
        <v>119</v>
      </c>
      <c r="D123" s="16" t="s">
        <v>27</v>
      </c>
      <c r="E123" s="16" t="s">
        <v>27</v>
      </c>
      <c r="F123" s="1"/>
      <c r="G123" s="16"/>
      <c r="H123" s="16"/>
    </row>
    <row r="124" spans="1:8" x14ac:dyDescent="0.3">
      <c r="A124" s="16" t="s">
        <v>22</v>
      </c>
      <c r="B124" s="56" t="s">
        <v>539</v>
      </c>
      <c r="C124" s="16">
        <v>22</v>
      </c>
      <c r="D124" s="16" t="s">
        <v>27</v>
      </c>
      <c r="E124" s="16" t="s">
        <v>28</v>
      </c>
      <c r="F124" s="1"/>
    </row>
    <row r="125" spans="1:8" x14ac:dyDescent="0.3">
      <c r="A125" s="16" t="s">
        <v>22</v>
      </c>
      <c r="B125" s="56" t="s">
        <v>624</v>
      </c>
      <c r="C125" s="16">
        <v>76</v>
      </c>
      <c r="D125" s="16" t="s">
        <v>27</v>
      </c>
      <c r="E125" s="16" t="s">
        <v>27</v>
      </c>
      <c r="F125" s="1"/>
    </row>
    <row r="126" spans="1:8" x14ac:dyDescent="0.3">
      <c r="A126" s="16" t="s">
        <v>22</v>
      </c>
      <c r="B126" s="56" t="s">
        <v>623</v>
      </c>
      <c r="C126" s="16">
        <v>75</v>
      </c>
      <c r="D126" s="16" t="s">
        <v>27</v>
      </c>
      <c r="E126" s="16" t="s">
        <v>28</v>
      </c>
      <c r="F126" s="1"/>
      <c r="G126" s="16"/>
      <c r="H126" s="16"/>
    </row>
    <row r="127" spans="1:8" x14ac:dyDescent="0.3">
      <c r="A127" s="16" t="s">
        <v>22</v>
      </c>
      <c r="B127" s="56" t="s">
        <v>540</v>
      </c>
      <c r="C127" s="16">
        <v>24</v>
      </c>
      <c r="D127" s="16" t="s">
        <v>27</v>
      </c>
      <c r="E127" s="16" t="s">
        <v>31</v>
      </c>
      <c r="F127" s="1"/>
    </row>
    <row r="128" spans="1:8" x14ac:dyDescent="0.3">
      <c r="A128" s="16" t="s">
        <v>22</v>
      </c>
      <c r="B128" s="56" t="s">
        <v>622</v>
      </c>
      <c r="C128" s="16">
        <v>72</v>
      </c>
      <c r="D128" s="16" t="s">
        <v>27</v>
      </c>
      <c r="E128" s="16" t="s">
        <v>28</v>
      </c>
      <c r="F128" s="1"/>
    </row>
    <row r="129" spans="1:8" x14ac:dyDescent="0.3">
      <c r="A129" s="16" t="s">
        <v>22</v>
      </c>
      <c r="B129" s="56" t="s">
        <v>541</v>
      </c>
      <c r="C129" s="16">
        <v>73</v>
      </c>
      <c r="D129" s="16" t="s">
        <v>27</v>
      </c>
      <c r="E129" s="16" t="s">
        <v>28</v>
      </c>
      <c r="F129" s="1"/>
    </row>
    <row r="130" spans="1:8" x14ac:dyDescent="0.3">
      <c r="A130" s="16" t="s">
        <v>22</v>
      </c>
      <c r="B130" s="56" t="s">
        <v>621</v>
      </c>
      <c r="C130" s="16">
        <v>23</v>
      </c>
      <c r="D130" s="16" t="s">
        <v>27</v>
      </c>
      <c r="E130" s="16" t="s">
        <v>27</v>
      </c>
      <c r="F130" s="1"/>
    </row>
    <row r="131" spans="1:8" x14ac:dyDescent="0.3">
      <c r="A131" s="16" t="s">
        <v>22</v>
      </c>
      <c r="B131" s="56" t="s">
        <v>275</v>
      </c>
      <c r="C131" s="16">
        <v>4</v>
      </c>
      <c r="D131" s="16" t="s">
        <v>28</v>
      </c>
      <c r="E131" s="16" t="s">
        <v>28</v>
      </c>
      <c r="F131" s="1"/>
    </row>
    <row r="132" spans="1:8" x14ac:dyDescent="0.3">
      <c r="A132" s="16" t="s">
        <v>22</v>
      </c>
      <c r="B132" s="56" t="s">
        <v>275</v>
      </c>
      <c r="C132" s="16">
        <v>8</v>
      </c>
      <c r="D132" s="16" t="s">
        <v>28</v>
      </c>
      <c r="E132" s="16" t="s">
        <v>28</v>
      </c>
      <c r="F132" s="1"/>
      <c r="G132" s="16"/>
      <c r="H132" s="16"/>
    </row>
    <row r="133" spans="1:8" x14ac:dyDescent="0.3">
      <c r="A133" s="16" t="s">
        <v>22</v>
      </c>
      <c r="B133" s="56" t="s">
        <v>275</v>
      </c>
      <c r="C133" s="16" t="s">
        <v>268</v>
      </c>
      <c r="D133" s="16" t="s">
        <v>28</v>
      </c>
      <c r="E133" s="16" t="s">
        <v>28</v>
      </c>
      <c r="F133" s="1"/>
    </row>
    <row r="134" spans="1:8" x14ac:dyDescent="0.3">
      <c r="A134" s="16" t="s">
        <v>22</v>
      </c>
      <c r="B134" s="56" t="s">
        <v>275</v>
      </c>
      <c r="C134" s="16" t="s">
        <v>279</v>
      </c>
      <c r="D134" s="16" t="s">
        <v>28</v>
      </c>
      <c r="E134" s="16" t="s">
        <v>27</v>
      </c>
      <c r="F134" s="1"/>
    </row>
    <row r="135" spans="1:8" x14ac:dyDescent="0.3">
      <c r="A135" s="16" t="s">
        <v>22</v>
      </c>
      <c r="B135" s="56" t="s">
        <v>13</v>
      </c>
      <c r="C135" s="16">
        <v>31</v>
      </c>
      <c r="D135" s="16" t="s">
        <v>31</v>
      </c>
      <c r="E135" s="16" t="s">
        <v>28</v>
      </c>
      <c r="F135" s="1"/>
      <c r="G135" s="16"/>
    </row>
    <row r="136" spans="1:8" x14ac:dyDescent="0.3">
      <c r="A136" s="16" t="s">
        <v>22</v>
      </c>
      <c r="B136" s="56" t="s">
        <v>542</v>
      </c>
      <c r="C136" s="16">
        <v>13</v>
      </c>
      <c r="D136" s="16" t="s">
        <v>31</v>
      </c>
      <c r="E136" s="16" t="s">
        <v>28</v>
      </c>
      <c r="F136" s="1"/>
      <c r="G136" s="16"/>
      <c r="H136" s="16"/>
    </row>
    <row r="137" spans="1:8" x14ac:dyDescent="0.3">
      <c r="A137" s="16" t="s">
        <v>22</v>
      </c>
      <c r="B137" s="56" t="s">
        <v>525</v>
      </c>
      <c r="C137" s="16">
        <v>82</v>
      </c>
      <c r="D137" s="16" t="s">
        <v>28</v>
      </c>
      <c r="E137" s="16" t="s">
        <v>28</v>
      </c>
      <c r="F137" s="1"/>
      <c r="G137" s="16"/>
      <c r="H137" s="16"/>
    </row>
    <row r="138" spans="1:8" x14ac:dyDescent="0.3">
      <c r="A138" s="16" t="s">
        <v>22</v>
      </c>
      <c r="B138" s="56" t="s">
        <v>177</v>
      </c>
      <c r="C138" s="16">
        <v>130</v>
      </c>
      <c r="D138" s="16" t="s">
        <v>27</v>
      </c>
      <c r="E138" s="16" t="s">
        <v>27</v>
      </c>
      <c r="F138" s="1"/>
    </row>
    <row r="139" spans="1:8" x14ac:dyDescent="0.3">
      <c r="A139" s="16" t="s">
        <v>22</v>
      </c>
      <c r="B139" s="56" t="s">
        <v>620</v>
      </c>
      <c r="C139" s="16">
        <v>105</v>
      </c>
      <c r="D139" s="16" t="s">
        <v>27</v>
      </c>
      <c r="E139" s="16" t="s">
        <v>27</v>
      </c>
      <c r="F139" s="1"/>
    </row>
    <row r="140" spans="1:8" x14ac:dyDescent="0.3">
      <c r="A140" s="16" t="s">
        <v>22</v>
      </c>
      <c r="B140" s="56" t="s">
        <v>619</v>
      </c>
      <c r="C140" s="16">
        <v>15</v>
      </c>
      <c r="D140" s="16" t="s">
        <v>27</v>
      </c>
      <c r="E140" s="16" t="s">
        <v>27</v>
      </c>
      <c r="F140" s="1"/>
    </row>
    <row r="141" spans="1:8" x14ac:dyDescent="0.3">
      <c r="A141" s="16" t="s">
        <v>22</v>
      </c>
      <c r="B141" s="56" t="s">
        <v>545</v>
      </c>
      <c r="C141" s="16">
        <v>16</v>
      </c>
      <c r="D141" s="16" t="s">
        <v>27</v>
      </c>
      <c r="E141" s="16" t="s">
        <v>27</v>
      </c>
      <c r="F141" s="1"/>
    </row>
    <row r="142" spans="1:8" x14ac:dyDescent="0.3">
      <c r="A142" s="16" t="s">
        <v>23</v>
      </c>
      <c r="B142" s="56" t="s">
        <v>52</v>
      </c>
      <c r="C142" s="16">
        <v>2</v>
      </c>
      <c r="D142" s="16" t="s">
        <v>31</v>
      </c>
      <c r="E142" s="16" t="s">
        <v>28</v>
      </c>
      <c r="F142" s="1"/>
    </row>
    <row r="143" spans="1:8" x14ac:dyDescent="0.3">
      <c r="A143" s="16" t="s">
        <v>23</v>
      </c>
      <c r="B143" s="56" t="s">
        <v>52</v>
      </c>
      <c r="C143" s="16">
        <v>1</v>
      </c>
      <c r="D143" s="16" t="s">
        <v>28</v>
      </c>
      <c r="E143" s="16" t="s">
        <v>28</v>
      </c>
      <c r="F143" s="1"/>
      <c r="G143" s="16"/>
    </row>
    <row r="144" spans="1:8" x14ac:dyDescent="0.3">
      <c r="A144" s="16" t="s">
        <v>23</v>
      </c>
      <c r="B144" s="56" t="s">
        <v>52</v>
      </c>
      <c r="C144" s="16">
        <v>3</v>
      </c>
      <c r="D144" s="16" t="s">
        <v>28</v>
      </c>
      <c r="E144" s="16" t="s">
        <v>28</v>
      </c>
      <c r="F144" s="1"/>
    </row>
    <row r="145" spans="1:8" x14ac:dyDescent="0.3">
      <c r="A145" s="16" t="s">
        <v>23</v>
      </c>
      <c r="B145" s="56" t="s">
        <v>618</v>
      </c>
      <c r="C145" s="16">
        <v>50</v>
      </c>
      <c r="D145" s="16" t="s">
        <v>28</v>
      </c>
      <c r="E145" s="16" t="s">
        <v>28</v>
      </c>
      <c r="F145" s="1"/>
    </row>
    <row r="146" spans="1:8" x14ac:dyDescent="0.3">
      <c r="A146" s="16" t="s">
        <v>23</v>
      </c>
      <c r="B146" s="56" t="s">
        <v>53</v>
      </c>
      <c r="C146" s="16">
        <v>3</v>
      </c>
      <c r="D146" s="16" t="s">
        <v>27</v>
      </c>
      <c r="E146" s="16" t="s">
        <v>28</v>
      </c>
      <c r="F146" s="1"/>
      <c r="G146" s="16"/>
      <c r="H146" s="16"/>
    </row>
    <row r="147" spans="1:8" x14ac:dyDescent="0.3">
      <c r="A147" s="16" t="s">
        <v>23</v>
      </c>
      <c r="B147" s="56" t="s">
        <v>53</v>
      </c>
      <c r="C147" s="16">
        <v>1</v>
      </c>
      <c r="D147" s="16" t="s">
        <v>27</v>
      </c>
      <c r="E147" s="16" t="s">
        <v>28</v>
      </c>
      <c r="F147" s="1"/>
    </row>
    <row r="148" spans="1:8" x14ac:dyDescent="0.3">
      <c r="A148" s="16" t="s">
        <v>23</v>
      </c>
      <c r="B148" s="56" t="s">
        <v>53</v>
      </c>
      <c r="C148" s="16">
        <v>2</v>
      </c>
      <c r="D148" s="16" t="s">
        <v>27</v>
      </c>
      <c r="E148" s="16" t="s">
        <v>27</v>
      </c>
      <c r="F148" s="1"/>
      <c r="G148" s="16"/>
    </row>
    <row r="149" spans="1:8" x14ac:dyDescent="0.3">
      <c r="A149" s="16" t="s">
        <v>23</v>
      </c>
      <c r="B149" s="56" t="s">
        <v>459</v>
      </c>
      <c r="C149" s="16">
        <v>1</v>
      </c>
      <c r="D149" s="16" t="s">
        <v>28</v>
      </c>
      <c r="E149" s="16" t="s">
        <v>28</v>
      </c>
      <c r="F149" s="1"/>
      <c r="G149" s="16"/>
    </row>
    <row r="150" spans="1:8" x14ac:dyDescent="0.3">
      <c r="A150" s="16" t="s">
        <v>23</v>
      </c>
      <c r="B150" s="56" t="s">
        <v>508</v>
      </c>
      <c r="C150" s="16">
        <v>100</v>
      </c>
      <c r="D150" s="16" t="s">
        <v>28</v>
      </c>
      <c r="E150" s="16" t="s">
        <v>28</v>
      </c>
      <c r="F150" s="1"/>
    </row>
    <row r="151" spans="1:8" x14ac:dyDescent="0.3">
      <c r="A151" s="16" t="s">
        <v>23</v>
      </c>
      <c r="B151" s="56" t="s">
        <v>375</v>
      </c>
      <c r="C151" s="16">
        <v>1</v>
      </c>
      <c r="D151" s="16" t="s">
        <v>28</v>
      </c>
      <c r="E151" s="16" t="s">
        <v>28</v>
      </c>
      <c r="F151" s="1"/>
      <c r="G151" s="16"/>
      <c r="H151" s="16"/>
    </row>
    <row r="152" spans="1:8" x14ac:dyDescent="0.3">
      <c r="A152" s="16" t="s">
        <v>23</v>
      </c>
      <c r="B152" s="56" t="s">
        <v>375</v>
      </c>
      <c r="C152" s="16">
        <v>2</v>
      </c>
      <c r="D152" s="16" t="s">
        <v>28</v>
      </c>
      <c r="E152" s="16" t="s">
        <v>28</v>
      </c>
      <c r="F152" s="1"/>
      <c r="G152" s="16"/>
    </row>
    <row r="153" spans="1:8" x14ac:dyDescent="0.3">
      <c r="A153" s="16" t="s">
        <v>23</v>
      </c>
      <c r="B153" s="56" t="s">
        <v>55</v>
      </c>
      <c r="C153" s="16">
        <v>2</v>
      </c>
      <c r="D153" s="16" t="s">
        <v>28</v>
      </c>
      <c r="E153" s="16" t="s">
        <v>28</v>
      </c>
      <c r="F153" s="1"/>
      <c r="G153" s="16"/>
    </row>
    <row r="154" spans="1:8" x14ac:dyDescent="0.3">
      <c r="A154" s="16" t="s">
        <v>23</v>
      </c>
      <c r="B154" s="56" t="s">
        <v>56</v>
      </c>
      <c r="C154" s="16">
        <v>3</v>
      </c>
      <c r="D154" s="16" t="s">
        <v>28</v>
      </c>
      <c r="E154" s="16" t="s">
        <v>28</v>
      </c>
      <c r="F154" s="1"/>
      <c r="G154" s="16"/>
      <c r="H154" s="16"/>
    </row>
    <row r="155" spans="1:8" x14ac:dyDescent="0.3">
      <c r="A155" s="16" t="s">
        <v>23</v>
      </c>
      <c r="B155" s="56" t="s">
        <v>57</v>
      </c>
      <c r="C155" s="16">
        <v>1</v>
      </c>
      <c r="D155" s="16" t="s">
        <v>28</v>
      </c>
      <c r="E155" s="16" t="s">
        <v>28</v>
      </c>
      <c r="F155" s="1"/>
      <c r="G155" s="16"/>
      <c r="H155" s="16"/>
    </row>
    <row r="156" spans="1:8" x14ac:dyDescent="0.3">
      <c r="A156" s="16" t="s">
        <v>23</v>
      </c>
      <c r="B156" s="56" t="s">
        <v>617</v>
      </c>
      <c r="C156" s="16">
        <v>49</v>
      </c>
      <c r="D156" s="16" t="s">
        <v>27</v>
      </c>
      <c r="E156" s="16" t="s">
        <v>27</v>
      </c>
      <c r="F156" s="1"/>
      <c r="G156" s="16"/>
      <c r="H156" s="16"/>
    </row>
    <row r="157" spans="1:8" x14ac:dyDescent="0.3">
      <c r="A157" s="16" t="s">
        <v>23</v>
      </c>
      <c r="B157" s="56" t="s">
        <v>376</v>
      </c>
      <c r="C157" s="16">
        <v>1</v>
      </c>
      <c r="D157" s="16" t="s">
        <v>28</v>
      </c>
      <c r="E157" s="16" t="s">
        <v>28</v>
      </c>
      <c r="F157" s="1"/>
      <c r="H157" s="16"/>
    </row>
    <row r="158" spans="1:8" x14ac:dyDescent="0.3">
      <c r="A158" s="16" t="s">
        <v>23</v>
      </c>
      <c r="B158" s="56" t="s">
        <v>616</v>
      </c>
      <c r="C158" s="16">
        <v>32</v>
      </c>
      <c r="D158" s="16" t="s">
        <v>28</v>
      </c>
      <c r="E158" s="16" t="s">
        <v>28</v>
      </c>
      <c r="F158" s="1"/>
      <c r="G158" s="16"/>
      <c r="H158" s="16"/>
    </row>
    <row r="159" spans="1:8" x14ac:dyDescent="0.3">
      <c r="A159" s="16" t="s">
        <v>23</v>
      </c>
      <c r="B159" s="56" t="s">
        <v>615</v>
      </c>
      <c r="C159" s="16">
        <v>46</v>
      </c>
      <c r="D159" s="16" t="s">
        <v>28</v>
      </c>
      <c r="E159" s="16" t="s">
        <v>28</v>
      </c>
      <c r="F159" s="1"/>
      <c r="G159" s="16"/>
      <c r="H159" s="16"/>
    </row>
    <row r="160" spans="1:8" x14ac:dyDescent="0.3">
      <c r="A160" s="16" t="s">
        <v>23</v>
      </c>
      <c r="B160" s="56" t="s">
        <v>506</v>
      </c>
      <c r="C160" s="16">
        <v>125</v>
      </c>
      <c r="D160" s="16" t="s">
        <v>31</v>
      </c>
      <c r="E160" s="16" t="s">
        <v>28</v>
      </c>
      <c r="F160" s="1"/>
      <c r="G160" s="16"/>
    </row>
    <row r="161" spans="1:8" x14ac:dyDescent="0.3">
      <c r="A161" s="16" t="s">
        <v>23</v>
      </c>
      <c r="B161" s="56" t="s">
        <v>507</v>
      </c>
      <c r="C161" s="16">
        <v>44</v>
      </c>
      <c r="D161" s="16" t="s">
        <v>28</v>
      </c>
      <c r="E161" s="16" t="s">
        <v>28</v>
      </c>
      <c r="F161" s="1"/>
      <c r="G161" s="16"/>
      <c r="H161" s="16"/>
    </row>
    <row r="162" spans="1:8" x14ac:dyDescent="0.3">
      <c r="A162" s="16" t="s">
        <v>23</v>
      </c>
      <c r="B162" s="56" t="s">
        <v>59</v>
      </c>
      <c r="C162" s="16">
        <v>3</v>
      </c>
      <c r="D162" s="16" t="s">
        <v>28</v>
      </c>
      <c r="E162" s="16" t="s">
        <v>28</v>
      </c>
      <c r="F162" s="1"/>
      <c r="G162" s="16"/>
      <c r="H162" s="16"/>
    </row>
    <row r="163" spans="1:8" x14ac:dyDescent="0.3">
      <c r="A163" s="16" t="s">
        <v>23</v>
      </c>
      <c r="B163" s="56" t="s">
        <v>60</v>
      </c>
      <c r="C163" s="16">
        <v>1</v>
      </c>
      <c r="D163" s="16" t="s">
        <v>28</v>
      </c>
      <c r="E163" s="16" t="s">
        <v>28</v>
      </c>
      <c r="F163" s="1"/>
      <c r="G163" s="16"/>
      <c r="H163" s="16"/>
    </row>
    <row r="164" spans="1:8" x14ac:dyDescent="0.3">
      <c r="A164" s="16" t="s">
        <v>23</v>
      </c>
      <c r="B164" s="56" t="s">
        <v>17</v>
      </c>
      <c r="C164" s="16">
        <v>52</v>
      </c>
      <c r="D164" s="16" t="s">
        <v>28</v>
      </c>
      <c r="E164" s="16" t="s">
        <v>28</v>
      </c>
      <c r="F164" s="1"/>
      <c r="G164" s="16"/>
      <c r="H164" s="16"/>
    </row>
    <row r="165" spans="1:8" ht="15" thickBot="1" x14ac:dyDescent="0.35">
      <c r="A165" s="18" t="s">
        <v>23</v>
      </c>
      <c r="B165" s="47" t="s">
        <v>19</v>
      </c>
      <c r="C165" s="18">
        <v>59</v>
      </c>
      <c r="D165" s="18" t="s">
        <v>28</v>
      </c>
      <c r="E165" s="18" t="s">
        <v>28</v>
      </c>
      <c r="F165" s="1"/>
      <c r="G165" s="16"/>
      <c r="H165" s="16"/>
    </row>
    <row r="166" spans="1:8" x14ac:dyDescent="0.3">
      <c r="A166" s="15" t="s">
        <v>458</v>
      </c>
      <c r="F166" s="1"/>
      <c r="G166" s="16"/>
      <c r="H166" s="16"/>
    </row>
  </sheetData>
  <sortState xmlns:xlrd2="http://schemas.microsoft.com/office/spreadsheetml/2017/richdata2" ref="A3:E141">
    <sortCondition ref="B141"/>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27237-DCBE-4E77-81F0-9D6D63B3BE95}">
  <dimension ref="A1:E40"/>
  <sheetViews>
    <sheetView workbookViewId="0">
      <selection activeCell="B38" sqref="B38"/>
    </sheetView>
  </sheetViews>
  <sheetFormatPr defaultRowHeight="14.4" x14ac:dyDescent="0.3"/>
  <cols>
    <col min="1" max="1" width="8.44140625" customWidth="1"/>
    <col min="2" max="2" width="34.6640625" customWidth="1"/>
    <col min="3" max="3" width="17.6640625" bestFit="1" customWidth="1"/>
    <col min="4" max="5" width="19.5546875" bestFit="1" customWidth="1"/>
  </cols>
  <sheetData>
    <row r="1" spans="1:5" x14ac:dyDescent="0.3">
      <c r="A1" s="21" t="s">
        <v>379</v>
      </c>
      <c r="B1" s="3"/>
      <c r="C1" s="1"/>
      <c r="D1" s="2"/>
      <c r="E1" s="2"/>
    </row>
    <row r="2" spans="1:5" ht="15" thickBot="1" x14ac:dyDescent="0.35">
      <c r="A2" s="11" t="s">
        <v>21</v>
      </c>
      <c r="B2" s="11" t="s">
        <v>1</v>
      </c>
      <c r="C2" s="11" t="s">
        <v>390</v>
      </c>
      <c r="D2" s="11" t="s">
        <v>281</v>
      </c>
      <c r="E2" s="11" t="s">
        <v>282</v>
      </c>
    </row>
    <row r="3" spans="1:5" x14ac:dyDescent="0.3">
      <c r="A3" s="16" t="s">
        <v>22</v>
      </c>
      <c r="B3" s="56" t="s">
        <v>481</v>
      </c>
      <c r="C3" s="16">
        <v>44</v>
      </c>
      <c r="D3" s="2" t="s">
        <v>27</v>
      </c>
      <c r="E3" s="2" t="s">
        <v>283</v>
      </c>
    </row>
    <row r="4" spans="1:5" x14ac:dyDescent="0.3">
      <c r="A4" s="16" t="s">
        <v>22</v>
      </c>
      <c r="B4" s="56" t="s">
        <v>482</v>
      </c>
      <c r="C4" s="16">
        <v>23</v>
      </c>
      <c r="D4" s="2" t="s">
        <v>28</v>
      </c>
      <c r="E4" s="2" t="s">
        <v>283</v>
      </c>
    </row>
    <row r="5" spans="1:5" x14ac:dyDescent="0.3">
      <c r="A5" s="16" t="s">
        <v>22</v>
      </c>
      <c r="B5" s="56" t="s">
        <v>489</v>
      </c>
      <c r="C5" s="16">
        <v>6</v>
      </c>
      <c r="D5" s="2" t="s">
        <v>27</v>
      </c>
      <c r="E5" s="2" t="s">
        <v>283</v>
      </c>
    </row>
    <row r="6" spans="1:5" x14ac:dyDescent="0.3">
      <c r="A6" s="16" t="s">
        <v>22</v>
      </c>
      <c r="B6" s="56" t="s">
        <v>489</v>
      </c>
      <c r="C6" s="16">
        <v>7</v>
      </c>
      <c r="D6" s="2" t="s">
        <v>28</v>
      </c>
      <c r="E6" s="2" t="s">
        <v>283</v>
      </c>
    </row>
    <row r="7" spans="1:5" x14ac:dyDescent="0.3">
      <c r="A7" s="16" t="s">
        <v>22</v>
      </c>
      <c r="B7" s="56" t="s">
        <v>492</v>
      </c>
      <c r="C7" s="16">
        <v>2</v>
      </c>
      <c r="D7" s="2" t="s">
        <v>31</v>
      </c>
      <c r="E7" s="2" t="s">
        <v>283</v>
      </c>
    </row>
    <row r="8" spans="1:5" x14ac:dyDescent="0.3">
      <c r="A8" s="16" t="s">
        <v>22</v>
      </c>
      <c r="B8" s="56" t="s">
        <v>492</v>
      </c>
      <c r="C8" s="16">
        <v>3</v>
      </c>
      <c r="D8" s="2" t="s">
        <v>28</v>
      </c>
      <c r="E8" s="2" t="s">
        <v>283</v>
      </c>
    </row>
    <row r="9" spans="1:5" x14ac:dyDescent="0.3">
      <c r="A9" s="16" t="s">
        <v>22</v>
      </c>
      <c r="B9" s="56" t="s">
        <v>493</v>
      </c>
      <c r="C9" s="16">
        <v>1</v>
      </c>
      <c r="D9" s="2" t="s">
        <v>28</v>
      </c>
      <c r="E9" s="2" t="s">
        <v>283</v>
      </c>
    </row>
    <row r="10" spans="1:5" x14ac:dyDescent="0.3">
      <c r="A10" s="16" t="s">
        <v>22</v>
      </c>
      <c r="B10" s="56" t="s">
        <v>493</v>
      </c>
      <c r="C10" s="16">
        <v>2</v>
      </c>
      <c r="D10" s="2" t="s">
        <v>28</v>
      </c>
      <c r="E10" s="2" t="s">
        <v>283</v>
      </c>
    </row>
    <row r="11" spans="1:5" x14ac:dyDescent="0.3">
      <c r="A11" s="16" t="s">
        <v>22</v>
      </c>
      <c r="B11" s="56" t="s">
        <v>528</v>
      </c>
      <c r="C11" s="16">
        <v>33</v>
      </c>
      <c r="D11" s="2" t="s">
        <v>27</v>
      </c>
      <c r="E11" s="2" t="s">
        <v>283</v>
      </c>
    </row>
    <row r="12" spans="1:5" x14ac:dyDescent="0.3">
      <c r="A12" s="16" t="s">
        <v>22</v>
      </c>
      <c r="B12" s="56" t="s">
        <v>32</v>
      </c>
      <c r="C12" s="16">
        <v>35</v>
      </c>
      <c r="D12" s="2" t="s">
        <v>283</v>
      </c>
      <c r="E12" s="2" t="s">
        <v>27</v>
      </c>
    </row>
    <row r="13" spans="1:5" x14ac:dyDescent="0.3">
      <c r="A13" s="16" t="s">
        <v>22</v>
      </c>
      <c r="B13" s="56" t="s">
        <v>32</v>
      </c>
      <c r="C13" s="16">
        <v>114</v>
      </c>
      <c r="D13" s="2" t="s">
        <v>283</v>
      </c>
      <c r="E13" s="2" t="s">
        <v>28</v>
      </c>
    </row>
    <row r="14" spans="1:5" x14ac:dyDescent="0.3">
      <c r="A14" s="16" t="s">
        <v>22</v>
      </c>
      <c r="B14" s="56" t="s">
        <v>529</v>
      </c>
      <c r="C14" s="16">
        <v>25</v>
      </c>
      <c r="D14" s="2" t="s">
        <v>27</v>
      </c>
      <c r="E14" s="2" t="s">
        <v>27</v>
      </c>
    </row>
    <row r="15" spans="1:5" x14ac:dyDescent="0.3">
      <c r="A15" s="16" t="s">
        <v>22</v>
      </c>
      <c r="B15" s="56" t="s">
        <v>530</v>
      </c>
      <c r="C15" s="16">
        <v>26</v>
      </c>
      <c r="D15" s="2" t="s">
        <v>28</v>
      </c>
      <c r="E15" s="2" t="s">
        <v>27</v>
      </c>
    </row>
    <row r="16" spans="1:5" x14ac:dyDescent="0.3">
      <c r="A16" s="16" t="s">
        <v>22</v>
      </c>
      <c r="B16" s="56" t="s">
        <v>531</v>
      </c>
      <c r="C16" s="16">
        <v>28</v>
      </c>
      <c r="D16" s="2" t="s">
        <v>27</v>
      </c>
      <c r="E16" s="2" t="s">
        <v>27</v>
      </c>
    </row>
    <row r="17" spans="1:5" x14ac:dyDescent="0.3">
      <c r="A17" s="16" t="s">
        <v>22</v>
      </c>
      <c r="B17" s="56" t="s">
        <v>270</v>
      </c>
      <c r="C17" s="16" t="s">
        <v>36</v>
      </c>
      <c r="D17" s="2" t="s">
        <v>28</v>
      </c>
      <c r="E17" s="2" t="s">
        <v>283</v>
      </c>
    </row>
    <row r="18" spans="1:5" x14ac:dyDescent="0.3">
      <c r="A18" s="16" t="s">
        <v>22</v>
      </c>
      <c r="B18" s="56" t="s">
        <v>270</v>
      </c>
      <c r="C18" s="16" t="s">
        <v>37</v>
      </c>
      <c r="D18" s="2" t="s">
        <v>27</v>
      </c>
      <c r="E18" s="2" t="s">
        <v>283</v>
      </c>
    </row>
    <row r="19" spans="1:5" x14ac:dyDescent="0.3">
      <c r="A19" s="16" t="s">
        <v>22</v>
      </c>
      <c r="B19" s="56" t="s">
        <v>280</v>
      </c>
      <c r="C19" s="16" t="s">
        <v>33</v>
      </c>
      <c r="D19" s="2" t="s">
        <v>28</v>
      </c>
      <c r="E19" s="2" t="s">
        <v>283</v>
      </c>
    </row>
    <row r="20" spans="1:5" x14ac:dyDescent="0.3">
      <c r="A20" s="16" t="s">
        <v>22</v>
      </c>
      <c r="B20" s="56" t="s">
        <v>280</v>
      </c>
      <c r="C20" s="16" t="s">
        <v>34</v>
      </c>
      <c r="D20" s="2" t="s">
        <v>28</v>
      </c>
      <c r="E20" s="2" t="s">
        <v>283</v>
      </c>
    </row>
    <row r="21" spans="1:5" x14ac:dyDescent="0.3">
      <c r="A21" s="16" t="s">
        <v>22</v>
      </c>
      <c r="B21" s="56" t="s">
        <v>532</v>
      </c>
      <c r="C21" s="16">
        <v>19</v>
      </c>
      <c r="D21" s="2" t="s">
        <v>28</v>
      </c>
      <c r="E21" s="2" t="s">
        <v>283</v>
      </c>
    </row>
    <row r="22" spans="1:5" x14ac:dyDescent="0.3">
      <c r="A22" s="16" t="s">
        <v>22</v>
      </c>
      <c r="B22" s="56" t="s">
        <v>533</v>
      </c>
      <c r="C22" s="16">
        <v>34</v>
      </c>
      <c r="D22" s="2" t="s">
        <v>27</v>
      </c>
      <c r="E22" s="2" t="s">
        <v>283</v>
      </c>
    </row>
    <row r="23" spans="1:5" x14ac:dyDescent="0.3">
      <c r="A23" s="16" t="s">
        <v>22</v>
      </c>
      <c r="B23" s="56" t="s">
        <v>170</v>
      </c>
      <c r="C23" s="16">
        <v>1</v>
      </c>
      <c r="D23" s="2" t="s">
        <v>283</v>
      </c>
      <c r="E23" s="2" t="s">
        <v>28</v>
      </c>
    </row>
    <row r="24" spans="1:5" x14ac:dyDescent="0.3">
      <c r="A24" s="16" t="s">
        <v>22</v>
      </c>
      <c r="B24" s="56" t="s">
        <v>170</v>
      </c>
      <c r="C24" s="16">
        <v>2</v>
      </c>
      <c r="D24" s="2" t="s">
        <v>283</v>
      </c>
      <c r="E24" s="2" t="s">
        <v>28</v>
      </c>
    </row>
    <row r="25" spans="1:5" x14ac:dyDescent="0.3">
      <c r="A25" s="16" t="s">
        <v>22</v>
      </c>
      <c r="B25" s="56" t="s">
        <v>169</v>
      </c>
      <c r="C25" s="16" t="s">
        <v>43</v>
      </c>
      <c r="D25" s="2" t="s">
        <v>31</v>
      </c>
      <c r="E25" s="2" t="s">
        <v>283</v>
      </c>
    </row>
    <row r="26" spans="1:5" x14ac:dyDescent="0.3">
      <c r="A26" s="16" t="s">
        <v>22</v>
      </c>
      <c r="B26" s="56" t="s">
        <v>534</v>
      </c>
      <c r="C26" s="16">
        <v>70</v>
      </c>
      <c r="D26" s="2" t="s">
        <v>27</v>
      </c>
      <c r="E26" s="2" t="s">
        <v>283</v>
      </c>
    </row>
    <row r="27" spans="1:5" x14ac:dyDescent="0.3">
      <c r="A27" s="16" t="s">
        <v>22</v>
      </c>
      <c r="B27" s="56" t="s">
        <v>535</v>
      </c>
      <c r="C27" s="16">
        <v>71</v>
      </c>
      <c r="D27" s="2" t="s">
        <v>31</v>
      </c>
      <c r="E27" s="2" t="s">
        <v>283</v>
      </c>
    </row>
    <row r="28" spans="1:5" x14ac:dyDescent="0.3">
      <c r="A28" s="16" t="s">
        <v>22</v>
      </c>
      <c r="B28" s="56" t="s">
        <v>536</v>
      </c>
      <c r="C28" s="16">
        <v>116</v>
      </c>
      <c r="D28" s="2" t="s">
        <v>27</v>
      </c>
      <c r="E28" s="2" t="s">
        <v>283</v>
      </c>
    </row>
    <row r="29" spans="1:5" x14ac:dyDescent="0.3">
      <c r="A29" s="16" t="s">
        <v>22</v>
      </c>
      <c r="B29" s="56" t="s">
        <v>537</v>
      </c>
      <c r="C29" s="16">
        <v>79</v>
      </c>
      <c r="D29" s="2" t="s">
        <v>27</v>
      </c>
      <c r="E29" s="2" t="s">
        <v>283</v>
      </c>
    </row>
    <row r="30" spans="1:5" x14ac:dyDescent="0.3">
      <c r="A30" s="16" t="s">
        <v>22</v>
      </c>
      <c r="B30" s="56" t="s">
        <v>538</v>
      </c>
      <c r="C30" s="16">
        <v>78</v>
      </c>
      <c r="D30" s="2" t="s">
        <v>27</v>
      </c>
      <c r="E30" s="2" t="s">
        <v>283</v>
      </c>
    </row>
    <row r="31" spans="1:5" x14ac:dyDescent="0.3">
      <c r="A31" s="16" t="s">
        <v>22</v>
      </c>
      <c r="B31" s="56" t="s">
        <v>539</v>
      </c>
      <c r="C31" s="16">
        <v>22</v>
      </c>
      <c r="D31" s="2" t="s">
        <v>28</v>
      </c>
      <c r="E31" s="2" t="s">
        <v>283</v>
      </c>
    </row>
    <row r="32" spans="1:5" x14ac:dyDescent="0.3">
      <c r="A32" s="16" t="s">
        <v>22</v>
      </c>
      <c r="B32" s="56" t="s">
        <v>540</v>
      </c>
      <c r="C32" s="16">
        <v>24</v>
      </c>
      <c r="D32" s="2" t="s">
        <v>27</v>
      </c>
      <c r="E32" s="2" t="s">
        <v>283</v>
      </c>
    </row>
    <row r="33" spans="1:5" x14ac:dyDescent="0.3">
      <c r="A33" s="16" t="s">
        <v>22</v>
      </c>
      <c r="B33" s="56" t="s">
        <v>541</v>
      </c>
      <c r="C33" s="16">
        <v>73</v>
      </c>
      <c r="D33" s="2" t="s">
        <v>27</v>
      </c>
      <c r="E33" s="2" t="s">
        <v>283</v>
      </c>
    </row>
    <row r="34" spans="1:5" x14ac:dyDescent="0.3">
      <c r="A34" s="16" t="s">
        <v>22</v>
      </c>
      <c r="B34" s="56" t="s">
        <v>542</v>
      </c>
      <c r="C34" s="16">
        <v>13</v>
      </c>
      <c r="D34" s="2" t="s">
        <v>283</v>
      </c>
      <c r="E34" s="2" t="s">
        <v>27</v>
      </c>
    </row>
    <row r="35" spans="1:5" x14ac:dyDescent="0.3">
      <c r="A35" s="16" t="s">
        <v>22</v>
      </c>
      <c r="B35" s="56" t="s">
        <v>543</v>
      </c>
      <c r="C35" s="16">
        <v>14</v>
      </c>
      <c r="D35" s="2" t="s">
        <v>283</v>
      </c>
      <c r="E35" s="2" t="s">
        <v>31</v>
      </c>
    </row>
    <row r="36" spans="1:5" x14ac:dyDescent="0.3">
      <c r="A36" s="16" t="s">
        <v>22</v>
      </c>
      <c r="B36" s="56" t="s">
        <v>544</v>
      </c>
      <c r="C36" s="16">
        <v>15</v>
      </c>
      <c r="D36" s="2" t="s">
        <v>27</v>
      </c>
      <c r="E36" s="2" t="s">
        <v>27</v>
      </c>
    </row>
    <row r="37" spans="1:5" x14ac:dyDescent="0.3">
      <c r="A37" s="16" t="s">
        <v>22</v>
      </c>
      <c r="B37" s="56" t="s">
        <v>545</v>
      </c>
      <c r="C37" s="16">
        <v>16</v>
      </c>
      <c r="D37" s="2" t="s">
        <v>27</v>
      </c>
      <c r="E37" s="2" t="s">
        <v>27</v>
      </c>
    </row>
    <row r="38" spans="1:5" ht="15" thickBot="1" x14ac:dyDescent="0.35">
      <c r="A38" s="18" t="s">
        <v>23</v>
      </c>
      <c r="B38" s="47" t="s">
        <v>53</v>
      </c>
      <c r="C38" s="18">
        <v>1</v>
      </c>
      <c r="D38" s="10" t="s">
        <v>28</v>
      </c>
      <c r="E38" s="10" t="s">
        <v>283</v>
      </c>
    </row>
    <row r="39" spans="1:5" x14ac:dyDescent="0.3">
      <c r="A39" s="17" t="s">
        <v>367</v>
      </c>
    </row>
    <row r="40" spans="1:5" x14ac:dyDescent="0.3">
      <c r="B40" s="17"/>
    </row>
  </sheetData>
  <sortState xmlns:xlrd2="http://schemas.microsoft.com/office/spreadsheetml/2017/richdata2" ref="A3:E37">
    <sortCondition ref="B37"/>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F1ADB-7102-4CF7-8ED1-265ABE739CEF}">
  <dimension ref="A1:O235"/>
  <sheetViews>
    <sheetView zoomScaleNormal="100" workbookViewId="0">
      <selection activeCell="P17" sqref="P17"/>
    </sheetView>
  </sheetViews>
  <sheetFormatPr defaultRowHeight="14.4" x14ac:dyDescent="0.3"/>
  <cols>
    <col min="1" max="1" width="8.88671875" style="1"/>
    <col min="2" max="2" width="35" style="4" bestFit="1" customWidth="1"/>
    <col min="3" max="3" width="17.88671875" customWidth="1"/>
    <col min="4" max="4" width="19.109375" customWidth="1"/>
    <col min="5" max="5" width="19.6640625" style="70" customWidth="1"/>
    <col min="6" max="6" width="15.6640625" style="70" customWidth="1"/>
    <col min="7" max="7" width="25.44140625" style="70" customWidth="1"/>
    <col min="8" max="8" width="16.33203125" style="70" customWidth="1"/>
    <col min="9" max="9" width="8.88671875" style="55" customWidth="1"/>
    <col min="10" max="10" width="27.5546875" style="70" customWidth="1"/>
    <col min="11" max="11" width="27" style="70" customWidth="1"/>
    <col min="12" max="12" width="25.6640625" style="55" customWidth="1"/>
    <col min="13" max="13" width="19.33203125" style="55" bestFit="1" customWidth="1"/>
  </cols>
  <sheetData>
    <row r="1" spans="1:15" x14ac:dyDescent="0.3">
      <c r="A1" s="13" t="s">
        <v>380</v>
      </c>
      <c r="B1" s="3"/>
      <c r="C1" s="1"/>
      <c r="D1" s="1"/>
      <c r="E1" s="63"/>
      <c r="F1" s="63"/>
      <c r="G1" s="63"/>
      <c r="H1" s="63"/>
      <c r="I1" s="42"/>
      <c r="J1" s="63"/>
      <c r="K1" s="63"/>
      <c r="L1" s="42"/>
      <c r="M1" s="42"/>
    </row>
    <row r="2" spans="1:15" ht="15" thickBot="1" x14ac:dyDescent="0.35">
      <c r="A2" s="11" t="s">
        <v>21</v>
      </c>
      <c r="B2" s="14" t="s">
        <v>1</v>
      </c>
      <c r="C2" s="14" t="s">
        <v>390</v>
      </c>
      <c r="D2" s="14" t="s">
        <v>276</v>
      </c>
      <c r="E2" s="64" t="s">
        <v>61</v>
      </c>
      <c r="F2" s="64" t="s">
        <v>62</v>
      </c>
      <c r="G2" s="64" t="s">
        <v>69</v>
      </c>
      <c r="H2" s="64" t="s">
        <v>68</v>
      </c>
      <c r="I2" s="65" t="s">
        <v>63</v>
      </c>
      <c r="J2" s="64" t="s">
        <v>179</v>
      </c>
      <c r="K2" s="64" t="s">
        <v>72</v>
      </c>
      <c r="L2" s="65" t="s">
        <v>155</v>
      </c>
      <c r="M2" s="64" t="s">
        <v>797</v>
      </c>
    </row>
    <row r="3" spans="1:15" x14ac:dyDescent="0.3">
      <c r="A3" s="2" t="s">
        <v>22</v>
      </c>
      <c r="B3" s="56" t="s">
        <v>520</v>
      </c>
      <c r="C3" s="26">
        <v>44</v>
      </c>
      <c r="D3" s="26" t="s">
        <v>272</v>
      </c>
      <c r="E3" s="61">
        <v>2818</v>
      </c>
      <c r="F3" s="61">
        <v>9262834</v>
      </c>
      <c r="G3" s="61">
        <v>3287</v>
      </c>
      <c r="H3" s="61">
        <v>5968</v>
      </c>
      <c r="I3" s="61">
        <v>1</v>
      </c>
      <c r="J3" s="61">
        <v>15260</v>
      </c>
      <c r="K3" s="61">
        <v>14364</v>
      </c>
      <c r="L3" s="62">
        <v>630</v>
      </c>
      <c r="M3" s="42" t="s">
        <v>712</v>
      </c>
      <c r="O3" s="33"/>
    </row>
    <row r="4" spans="1:15" x14ac:dyDescent="0.3">
      <c r="A4" s="2" t="s">
        <v>22</v>
      </c>
      <c r="B4" s="56" t="s">
        <v>521</v>
      </c>
      <c r="C4" s="26">
        <v>23</v>
      </c>
      <c r="D4" s="26" t="s">
        <v>272</v>
      </c>
      <c r="E4" s="61">
        <v>3841</v>
      </c>
      <c r="F4" s="61">
        <v>13121443</v>
      </c>
      <c r="G4" s="61">
        <v>3416</v>
      </c>
      <c r="H4" s="61">
        <v>6818</v>
      </c>
      <c r="I4" s="82">
        <v>2</v>
      </c>
      <c r="J4" s="82">
        <v>28847</v>
      </c>
      <c r="K4" s="82">
        <v>14430</v>
      </c>
      <c r="L4" s="83">
        <v>1073</v>
      </c>
      <c r="M4" s="79" t="s">
        <v>713</v>
      </c>
      <c r="O4" s="33"/>
    </row>
    <row r="5" spans="1:15" x14ac:dyDescent="0.3">
      <c r="A5" s="2" t="s">
        <v>22</v>
      </c>
      <c r="B5" s="56" t="s">
        <v>521</v>
      </c>
      <c r="C5" s="26">
        <v>23</v>
      </c>
      <c r="D5" s="26" t="s">
        <v>273</v>
      </c>
      <c r="E5" s="63">
        <v>1109</v>
      </c>
      <c r="F5" s="63">
        <v>2765783</v>
      </c>
      <c r="G5" s="63">
        <v>2494</v>
      </c>
      <c r="H5" s="63">
        <v>5052</v>
      </c>
      <c r="I5" s="82"/>
      <c r="J5" s="82"/>
      <c r="K5" s="82"/>
      <c r="L5" s="83"/>
      <c r="M5" s="79"/>
      <c r="O5" s="33"/>
    </row>
    <row r="6" spans="1:15" x14ac:dyDescent="0.3">
      <c r="A6" s="2" t="s">
        <v>22</v>
      </c>
      <c r="B6" s="56" t="s">
        <v>522</v>
      </c>
      <c r="C6" s="26">
        <v>45</v>
      </c>
      <c r="D6" s="26" t="s">
        <v>272</v>
      </c>
      <c r="E6" s="61">
        <v>3085</v>
      </c>
      <c r="F6" s="61">
        <v>11630820</v>
      </c>
      <c r="G6" s="61">
        <v>3770</v>
      </c>
      <c r="H6" s="61">
        <v>7115</v>
      </c>
      <c r="I6" s="61">
        <v>1</v>
      </c>
      <c r="J6" s="63">
        <v>14414</v>
      </c>
      <c r="K6" s="63">
        <v>14417</v>
      </c>
      <c r="L6" s="62">
        <v>781</v>
      </c>
      <c r="M6" s="42" t="s">
        <v>714</v>
      </c>
      <c r="O6" s="33"/>
    </row>
    <row r="7" spans="1:15" x14ac:dyDescent="0.3">
      <c r="A7" s="2" t="s">
        <v>22</v>
      </c>
      <c r="B7" s="56" t="s">
        <v>523</v>
      </c>
      <c r="C7" s="26">
        <v>1</v>
      </c>
      <c r="D7" s="26" t="s">
        <v>272</v>
      </c>
      <c r="E7" s="61">
        <v>1519</v>
      </c>
      <c r="F7" s="61">
        <v>5216303</v>
      </c>
      <c r="G7" s="61">
        <v>3443</v>
      </c>
      <c r="H7" s="61">
        <v>6053</v>
      </c>
      <c r="I7" s="61">
        <v>1</v>
      </c>
      <c r="J7" s="61">
        <v>14408</v>
      </c>
      <c r="K7" s="63">
        <v>14413</v>
      </c>
      <c r="L7" s="62">
        <v>356</v>
      </c>
      <c r="M7" s="42" t="s">
        <v>715</v>
      </c>
      <c r="O7" s="33"/>
    </row>
    <row r="8" spans="1:15" x14ac:dyDescent="0.3">
      <c r="A8" s="2" t="s">
        <v>22</v>
      </c>
      <c r="B8" s="56" t="s">
        <v>524</v>
      </c>
      <c r="C8" s="26">
        <v>29</v>
      </c>
      <c r="D8" s="26" t="s">
        <v>64</v>
      </c>
      <c r="E8" s="61">
        <v>1753</v>
      </c>
      <c r="F8" s="61">
        <v>4616062</v>
      </c>
      <c r="G8" s="61">
        <v>2633</v>
      </c>
      <c r="H8" s="61">
        <v>4098</v>
      </c>
      <c r="I8" s="61">
        <v>2</v>
      </c>
      <c r="J8" s="61">
        <v>16212</v>
      </c>
      <c r="K8" s="61">
        <v>14415</v>
      </c>
      <c r="L8" s="62">
        <v>298</v>
      </c>
      <c r="M8" s="42" t="s">
        <v>716</v>
      </c>
      <c r="O8" s="33"/>
    </row>
    <row r="9" spans="1:15" x14ac:dyDescent="0.3">
      <c r="A9" s="2" t="s">
        <v>22</v>
      </c>
      <c r="B9" s="56" t="s">
        <v>800</v>
      </c>
      <c r="C9" s="26">
        <v>1</v>
      </c>
      <c r="D9" s="26" t="s">
        <v>272</v>
      </c>
      <c r="E9" s="61">
        <v>7</v>
      </c>
      <c r="F9" s="61">
        <v>16396</v>
      </c>
      <c r="G9" s="61">
        <v>2342</v>
      </c>
      <c r="H9" s="61">
        <v>4043</v>
      </c>
      <c r="I9" s="61" t="s">
        <v>70</v>
      </c>
      <c r="J9" s="61" t="s">
        <v>70</v>
      </c>
      <c r="K9" s="61" t="s">
        <v>70</v>
      </c>
      <c r="L9" s="27" t="s">
        <v>70</v>
      </c>
      <c r="M9" s="42" t="s">
        <v>798</v>
      </c>
      <c r="O9" s="33"/>
    </row>
    <row r="10" spans="1:15" x14ac:dyDescent="0.3">
      <c r="A10" s="2" t="s">
        <v>22</v>
      </c>
      <c r="B10" s="56" t="s">
        <v>488</v>
      </c>
      <c r="C10" s="26">
        <v>2</v>
      </c>
      <c r="D10" s="26" t="s">
        <v>272</v>
      </c>
      <c r="E10" s="61">
        <v>1173</v>
      </c>
      <c r="F10" s="61">
        <v>4150378</v>
      </c>
      <c r="G10" s="61">
        <v>3538</v>
      </c>
      <c r="H10" s="61">
        <v>6175</v>
      </c>
      <c r="I10" s="61">
        <v>1</v>
      </c>
      <c r="J10" s="61">
        <v>28823</v>
      </c>
      <c r="K10" s="61">
        <v>14415</v>
      </c>
      <c r="L10" s="62">
        <v>280</v>
      </c>
      <c r="M10" s="42" t="s">
        <v>717</v>
      </c>
      <c r="O10" s="33"/>
    </row>
    <row r="11" spans="1:15" x14ac:dyDescent="0.3">
      <c r="A11" s="2" t="s">
        <v>22</v>
      </c>
      <c r="B11" s="56" t="s">
        <v>488</v>
      </c>
      <c r="C11" s="26">
        <v>1</v>
      </c>
      <c r="D11" s="26" t="s">
        <v>272</v>
      </c>
      <c r="E11" s="61">
        <v>4695</v>
      </c>
      <c r="F11" s="61">
        <v>16420628</v>
      </c>
      <c r="G11" s="61">
        <v>3498</v>
      </c>
      <c r="H11" s="61">
        <v>5710</v>
      </c>
      <c r="I11" s="61">
        <v>1</v>
      </c>
      <c r="J11" s="61">
        <v>28822</v>
      </c>
      <c r="K11" s="61">
        <v>14415</v>
      </c>
      <c r="L11" s="62">
        <v>1114</v>
      </c>
      <c r="M11" s="42" t="s">
        <v>718</v>
      </c>
      <c r="O11" s="33"/>
    </row>
    <row r="12" spans="1:15" x14ac:dyDescent="0.3">
      <c r="A12" s="2" t="s">
        <v>22</v>
      </c>
      <c r="B12" s="57" t="s">
        <v>526</v>
      </c>
      <c r="C12" s="26">
        <v>6</v>
      </c>
      <c r="D12" s="26" t="s">
        <v>272</v>
      </c>
      <c r="E12" s="61">
        <v>1530</v>
      </c>
      <c r="F12" s="61">
        <v>5553820</v>
      </c>
      <c r="G12" s="61">
        <v>3630</v>
      </c>
      <c r="H12" s="61">
        <v>6585</v>
      </c>
      <c r="I12" s="61">
        <v>2</v>
      </c>
      <c r="J12" s="61">
        <v>15398</v>
      </c>
      <c r="K12" s="61">
        <v>14708</v>
      </c>
      <c r="L12" s="62">
        <v>372</v>
      </c>
      <c r="M12" s="42" t="s">
        <v>719</v>
      </c>
      <c r="O12" s="33"/>
    </row>
    <row r="13" spans="1:15" x14ac:dyDescent="0.3">
      <c r="A13" s="2" t="s">
        <v>22</v>
      </c>
      <c r="B13" s="57" t="s">
        <v>489</v>
      </c>
      <c r="C13" s="26">
        <v>7</v>
      </c>
      <c r="D13" s="26" t="s">
        <v>272</v>
      </c>
      <c r="E13" s="61">
        <v>1724</v>
      </c>
      <c r="F13" s="61">
        <v>5655163</v>
      </c>
      <c r="G13" s="61">
        <v>3280</v>
      </c>
      <c r="H13" s="61">
        <v>5864</v>
      </c>
      <c r="I13" s="82">
        <v>1</v>
      </c>
      <c r="J13" s="82">
        <v>28804</v>
      </c>
      <c r="K13" s="82">
        <v>14404</v>
      </c>
      <c r="L13" s="83">
        <v>1460</v>
      </c>
      <c r="M13" s="79" t="s">
        <v>720</v>
      </c>
      <c r="O13" s="33"/>
    </row>
    <row r="14" spans="1:15" x14ac:dyDescent="0.3">
      <c r="A14" s="2" t="s">
        <v>22</v>
      </c>
      <c r="B14" s="57" t="s">
        <v>489</v>
      </c>
      <c r="C14" s="26">
        <v>7</v>
      </c>
      <c r="D14" s="26" t="s">
        <v>273</v>
      </c>
      <c r="E14" s="63">
        <v>4898</v>
      </c>
      <c r="F14" s="63">
        <v>15907105</v>
      </c>
      <c r="G14" s="63">
        <v>3248</v>
      </c>
      <c r="H14" s="63">
        <v>5815</v>
      </c>
      <c r="I14" s="82"/>
      <c r="J14" s="82"/>
      <c r="K14" s="82"/>
      <c r="L14" s="83"/>
      <c r="M14" s="79"/>
      <c r="O14" s="33"/>
    </row>
    <row r="15" spans="1:15" x14ac:dyDescent="0.3">
      <c r="A15" s="2" t="s">
        <v>22</v>
      </c>
      <c r="B15" s="56" t="s">
        <v>490</v>
      </c>
      <c r="C15" s="26">
        <v>1</v>
      </c>
      <c r="D15" s="26" t="s">
        <v>272</v>
      </c>
      <c r="E15" s="61">
        <v>2038</v>
      </c>
      <c r="F15" s="61">
        <v>6521159</v>
      </c>
      <c r="G15" s="61">
        <v>3200</v>
      </c>
      <c r="H15" s="61">
        <v>6456</v>
      </c>
      <c r="I15" s="61">
        <v>2</v>
      </c>
      <c r="J15" s="61">
        <v>32680</v>
      </c>
      <c r="K15" s="61">
        <v>14416</v>
      </c>
      <c r="L15" s="62">
        <v>435</v>
      </c>
      <c r="M15" s="42" t="s">
        <v>722</v>
      </c>
      <c r="O15" s="33"/>
    </row>
    <row r="16" spans="1:15" x14ac:dyDescent="0.3">
      <c r="A16" s="2" t="s">
        <v>22</v>
      </c>
      <c r="B16" s="56" t="s">
        <v>490</v>
      </c>
      <c r="C16" s="26">
        <v>2</v>
      </c>
      <c r="D16" s="26" t="s">
        <v>272</v>
      </c>
      <c r="E16" s="61">
        <v>1017</v>
      </c>
      <c r="F16" s="61">
        <v>3381123</v>
      </c>
      <c r="G16" s="61">
        <v>3325</v>
      </c>
      <c r="H16" s="61">
        <v>6171</v>
      </c>
      <c r="I16" s="61">
        <v>2</v>
      </c>
      <c r="J16" s="61">
        <v>31625</v>
      </c>
      <c r="K16" s="61">
        <v>14416</v>
      </c>
      <c r="L16" s="62">
        <v>215</v>
      </c>
      <c r="M16" s="42" t="s">
        <v>721</v>
      </c>
      <c r="O16" s="33"/>
    </row>
    <row r="17" spans="1:15" x14ac:dyDescent="0.3">
      <c r="A17" s="2" t="s">
        <v>22</v>
      </c>
      <c r="B17" s="56" t="s">
        <v>491</v>
      </c>
      <c r="C17" s="26">
        <v>10</v>
      </c>
      <c r="D17" s="26" t="s">
        <v>272</v>
      </c>
      <c r="E17" s="61">
        <v>2690</v>
      </c>
      <c r="F17" s="61">
        <v>10780360</v>
      </c>
      <c r="G17" s="61">
        <v>4008</v>
      </c>
      <c r="H17" s="61">
        <v>7268</v>
      </c>
      <c r="I17" s="61">
        <v>1</v>
      </c>
      <c r="J17" s="61">
        <v>14402</v>
      </c>
      <c r="K17" s="61">
        <v>14409</v>
      </c>
      <c r="L17" s="62">
        <v>735</v>
      </c>
      <c r="M17" s="42" t="s">
        <v>723</v>
      </c>
      <c r="O17" s="33"/>
    </row>
    <row r="18" spans="1:15" x14ac:dyDescent="0.3">
      <c r="A18" s="2" t="s">
        <v>22</v>
      </c>
      <c r="B18" s="56" t="s">
        <v>491</v>
      </c>
      <c r="C18" s="26">
        <v>17</v>
      </c>
      <c r="D18" s="26" t="s">
        <v>272</v>
      </c>
      <c r="E18" s="61">
        <v>2061</v>
      </c>
      <c r="F18" s="61">
        <v>7033951</v>
      </c>
      <c r="G18" s="61">
        <v>3413</v>
      </c>
      <c r="H18" s="61">
        <v>7530</v>
      </c>
      <c r="I18" s="61">
        <v>1</v>
      </c>
      <c r="J18" s="61">
        <v>14404</v>
      </c>
      <c r="K18" s="61">
        <v>14409</v>
      </c>
      <c r="L18" s="62">
        <v>475</v>
      </c>
      <c r="M18" s="42" t="s">
        <v>724</v>
      </c>
      <c r="O18" s="33"/>
    </row>
    <row r="19" spans="1:15" x14ac:dyDescent="0.3">
      <c r="A19" s="2" t="s">
        <v>22</v>
      </c>
      <c r="B19" s="56" t="s">
        <v>492</v>
      </c>
      <c r="C19" s="26">
        <v>2</v>
      </c>
      <c r="D19" s="26" t="s">
        <v>272</v>
      </c>
      <c r="E19" s="61">
        <v>982</v>
      </c>
      <c r="F19" s="61">
        <v>3114480</v>
      </c>
      <c r="G19" s="61">
        <v>3172</v>
      </c>
      <c r="H19" s="61">
        <v>5320</v>
      </c>
      <c r="I19" s="82">
        <v>1</v>
      </c>
      <c r="J19" s="82">
        <v>14406</v>
      </c>
      <c r="K19" s="82">
        <v>14410</v>
      </c>
      <c r="L19" s="83">
        <v>219</v>
      </c>
      <c r="M19" s="79" t="s">
        <v>725</v>
      </c>
      <c r="O19" s="33"/>
    </row>
    <row r="20" spans="1:15" x14ac:dyDescent="0.3">
      <c r="A20" s="2" t="s">
        <v>22</v>
      </c>
      <c r="B20" s="56" t="s">
        <v>492</v>
      </c>
      <c r="C20" s="26">
        <v>2</v>
      </c>
      <c r="D20" s="26" t="s">
        <v>273</v>
      </c>
      <c r="E20" s="63">
        <v>92</v>
      </c>
      <c r="F20" s="63">
        <v>134691</v>
      </c>
      <c r="G20" s="63">
        <v>1464</v>
      </c>
      <c r="H20" s="63">
        <v>1791</v>
      </c>
      <c r="I20" s="82"/>
      <c r="J20" s="82"/>
      <c r="K20" s="82"/>
      <c r="L20" s="83"/>
      <c r="M20" s="79"/>
      <c r="O20" s="33"/>
    </row>
    <row r="21" spans="1:15" x14ac:dyDescent="0.3">
      <c r="A21" s="2" t="s">
        <v>22</v>
      </c>
      <c r="B21" s="56" t="s">
        <v>492</v>
      </c>
      <c r="C21" s="26">
        <v>3</v>
      </c>
      <c r="D21" s="26" t="s">
        <v>272</v>
      </c>
      <c r="E21" s="61">
        <v>1778</v>
      </c>
      <c r="F21" s="61">
        <v>5587141</v>
      </c>
      <c r="G21" s="61">
        <v>3142</v>
      </c>
      <c r="H21" s="61">
        <v>5470</v>
      </c>
      <c r="I21" s="82">
        <v>1</v>
      </c>
      <c r="J21" s="82">
        <v>28812</v>
      </c>
      <c r="K21" s="82">
        <v>14406</v>
      </c>
      <c r="L21" s="83">
        <v>857</v>
      </c>
      <c r="M21" s="79" t="s">
        <v>726</v>
      </c>
      <c r="O21" s="33"/>
    </row>
    <row r="22" spans="1:15" x14ac:dyDescent="0.3">
      <c r="A22" s="2" t="s">
        <v>22</v>
      </c>
      <c r="B22" s="56" t="s">
        <v>492</v>
      </c>
      <c r="C22" s="26">
        <v>3</v>
      </c>
      <c r="D22" s="26" t="s">
        <v>273</v>
      </c>
      <c r="E22" s="63">
        <v>2265</v>
      </c>
      <c r="F22" s="63">
        <v>7026314</v>
      </c>
      <c r="G22" s="63">
        <v>3102</v>
      </c>
      <c r="H22" s="63">
        <v>5849</v>
      </c>
      <c r="I22" s="82"/>
      <c r="J22" s="82"/>
      <c r="K22" s="82"/>
      <c r="L22" s="83"/>
      <c r="M22" s="79"/>
      <c r="O22" s="33"/>
    </row>
    <row r="23" spans="1:15" x14ac:dyDescent="0.3">
      <c r="A23" s="2" t="s">
        <v>22</v>
      </c>
      <c r="B23" s="56" t="s">
        <v>493</v>
      </c>
      <c r="C23" s="26">
        <v>1</v>
      </c>
      <c r="D23" s="26" t="s">
        <v>272</v>
      </c>
      <c r="E23" s="23">
        <v>2114</v>
      </c>
      <c r="F23" s="23">
        <v>6955207</v>
      </c>
      <c r="G23" s="23">
        <v>3290</v>
      </c>
      <c r="H23" s="23">
        <v>5718</v>
      </c>
      <c r="I23" s="81">
        <v>1</v>
      </c>
      <c r="J23" s="81">
        <v>14399</v>
      </c>
      <c r="K23" s="82">
        <v>14404</v>
      </c>
      <c r="L23" s="83">
        <v>977</v>
      </c>
      <c r="M23" s="79" t="s">
        <v>727</v>
      </c>
      <c r="O23" s="33"/>
    </row>
    <row r="24" spans="1:15" x14ac:dyDescent="0.3">
      <c r="A24" s="2" t="s">
        <v>22</v>
      </c>
      <c r="B24" s="56" t="s">
        <v>493</v>
      </c>
      <c r="C24" s="26">
        <v>1</v>
      </c>
      <c r="D24" s="26" t="s">
        <v>273</v>
      </c>
      <c r="E24" s="23">
        <v>2530</v>
      </c>
      <c r="F24" s="23">
        <v>7498742</v>
      </c>
      <c r="G24" s="23">
        <v>2964</v>
      </c>
      <c r="H24" s="23">
        <v>6044</v>
      </c>
      <c r="I24" s="81"/>
      <c r="J24" s="81"/>
      <c r="K24" s="82"/>
      <c r="L24" s="83"/>
      <c r="M24" s="79"/>
      <c r="O24" s="33"/>
    </row>
    <row r="25" spans="1:15" x14ac:dyDescent="0.3">
      <c r="A25" s="2" t="s">
        <v>22</v>
      </c>
      <c r="B25" s="56" t="s">
        <v>493</v>
      </c>
      <c r="C25" s="26">
        <v>2</v>
      </c>
      <c r="D25" s="26" t="s">
        <v>273</v>
      </c>
      <c r="E25" s="63">
        <v>3568</v>
      </c>
      <c r="F25" s="63">
        <v>11681897</v>
      </c>
      <c r="G25" s="63">
        <v>3274</v>
      </c>
      <c r="H25" s="63">
        <v>5802</v>
      </c>
      <c r="I25" s="28">
        <v>2</v>
      </c>
      <c r="J25" s="63">
        <v>28796</v>
      </c>
      <c r="K25" s="63">
        <v>14404</v>
      </c>
      <c r="L25" s="31">
        <v>787</v>
      </c>
      <c r="M25" s="42" t="s">
        <v>728</v>
      </c>
      <c r="O25" s="33"/>
    </row>
    <row r="26" spans="1:15" x14ac:dyDescent="0.3">
      <c r="A26" s="2" t="s">
        <v>22</v>
      </c>
      <c r="B26" s="56" t="s">
        <v>494</v>
      </c>
      <c r="C26" s="26" t="s">
        <v>46</v>
      </c>
      <c r="D26" s="26" t="s">
        <v>272</v>
      </c>
      <c r="E26" s="61">
        <v>1053</v>
      </c>
      <c r="F26" s="61">
        <v>5168948</v>
      </c>
      <c r="G26" s="61">
        <v>3439</v>
      </c>
      <c r="H26" s="61">
        <v>5936</v>
      </c>
      <c r="I26" s="61">
        <v>2</v>
      </c>
      <c r="J26" s="61">
        <v>16749</v>
      </c>
      <c r="K26" s="61">
        <v>14401</v>
      </c>
      <c r="L26" s="27">
        <v>324</v>
      </c>
      <c r="M26" s="42" t="s">
        <v>729</v>
      </c>
      <c r="O26" s="33"/>
    </row>
    <row r="27" spans="1:15" x14ac:dyDescent="0.3">
      <c r="A27" s="2" t="s">
        <v>22</v>
      </c>
      <c r="B27" s="56" t="s">
        <v>495</v>
      </c>
      <c r="C27" s="26">
        <v>1</v>
      </c>
      <c r="D27" s="26" t="s">
        <v>272</v>
      </c>
      <c r="E27" s="61">
        <v>1536</v>
      </c>
      <c r="F27" s="61">
        <v>5318584</v>
      </c>
      <c r="G27" s="61">
        <v>3463</v>
      </c>
      <c r="H27" s="61">
        <v>5843</v>
      </c>
      <c r="I27" s="61">
        <v>1</v>
      </c>
      <c r="J27" s="61">
        <v>28842</v>
      </c>
      <c r="K27" s="61">
        <v>14424</v>
      </c>
      <c r="L27" s="27">
        <v>361</v>
      </c>
      <c r="M27" s="42" t="s">
        <v>730</v>
      </c>
      <c r="O27" s="33"/>
    </row>
    <row r="28" spans="1:15" x14ac:dyDescent="0.3">
      <c r="A28" s="2" t="s">
        <v>22</v>
      </c>
      <c r="B28" s="56" t="s">
        <v>496</v>
      </c>
      <c r="C28" s="26">
        <v>3</v>
      </c>
      <c r="D28" s="26" t="s">
        <v>272</v>
      </c>
      <c r="E28" s="61">
        <v>1692</v>
      </c>
      <c r="F28" s="61">
        <v>5879679</v>
      </c>
      <c r="G28" s="61">
        <v>3475</v>
      </c>
      <c r="H28" s="61">
        <v>6533</v>
      </c>
      <c r="I28" s="61">
        <v>1</v>
      </c>
      <c r="J28" s="61">
        <v>28844</v>
      </c>
      <c r="K28" s="61">
        <v>14424</v>
      </c>
      <c r="L28" s="27">
        <v>396</v>
      </c>
      <c r="M28" s="42" t="s">
        <v>731</v>
      </c>
      <c r="O28" s="33"/>
    </row>
    <row r="29" spans="1:15" x14ac:dyDescent="0.3">
      <c r="A29" s="2" t="s">
        <v>22</v>
      </c>
      <c r="B29" s="56" t="s">
        <v>497</v>
      </c>
      <c r="C29" s="26">
        <v>2</v>
      </c>
      <c r="D29" s="26" t="s">
        <v>272</v>
      </c>
      <c r="E29" s="61">
        <v>993</v>
      </c>
      <c r="F29" s="61">
        <v>3778561</v>
      </c>
      <c r="G29" s="61">
        <v>3805</v>
      </c>
      <c r="H29" s="61">
        <v>6560</v>
      </c>
      <c r="I29" s="61">
        <v>1</v>
      </c>
      <c r="J29" s="61">
        <v>28847</v>
      </c>
      <c r="K29" s="23">
        <v>14424</v>
      </c>
      <c r="L29" s="27">
        <v>253</v>
      </c>
      <c r="M29" s="42" t="s">
        <v>732</v>
      </c>
      <c r="O29" s="33"/>
    </row>
    <row r="30" spans="1:15" x14ac:dyDescent="0.3">
      <c r="A30" s="2" t="s">
        <v>22</v>
      </c>
      <c r="B30" s="56" t="s">
        <v>498</v>
      </c>
      <c r="C30" s="26">
        <v>25</v>
      </c>
      <c r="D30" s="26" t="s">
        <v>272</v>
      </c>
      <c r="E30" s="61">
        <v>2430</v>
      </c>
      <c r="F30" s="61">
        <v>6798192</v>
      </c>
      <c r="G30" s="61">
        <v>2798</v>
      </c>
      <c r="H30" s="61">
        <v>5047</v>
      </c>
      <c r="I30" s="61">
        <v>1</v>
      </c>
      <c r="J30" s="61">
        <v>28864</v>
      </c>
      <c r="K30" s="23">
        <v>14430</v>
      </c>
      <c r="L30" s="27">
        <v>437</v>
      </c>
      <c r="M30" s="42" t="s">
        <v>733</v>
      </c>
      <c r="O30" s="33"/>
    </row>
    <row r="31" spans="1:15" x14ac:dyDescent="0.3">
      <c r="A31" s="2" t="s">
        <v>22</v>
      </c>
      <c r="B31" s="56" t="s">
        <v>499</v>
      </c>
      <c r="C31" s="26">
        <v>1</v>
      </c>
      <c r="D31" s="26" t="s">
        <v>272</v>
      </c>
      <c r="E31" s="61">
        <v>761</v>
      </c>
      <c r="F31" s="61">
        <v>3118669</v>
      </c>
      <c r="G31" s="61">
        <v>4098</v>
      </c>
      <c r="H31" s="61">
        <v>6890</v>
      </c>
      <c r="I31" s="61">
        <v>1</v>
      </c>
      <c r="J31" s="61">
        <v>28893</v>
      </c>
      <c r="K31" s="28">
        <v>14451</v>
      </c>
      <c r="L31" s="27">
        <v>212</v>
      </c>
      <c r="M31" s="42" t="s">
        <v>734</v>
      </c>
      <c r="O31" s="33"/>
    </row>
    <row r="32" spans="1:15" x14ac:dyDescent="0.3">
      <c r="A32" s="2" t="s">
        <v>22</v>
      </c>
      <c r="B32" s="56" t="s">
        <v>499</v>
      </c>
      <c r="C32" s="26">
        <v>2</v>
      </c>
      <c r="D32" s="26" t="s">
        <v>272</v>
      </c>
      <c r="E32" s="61">
        <v>1705</v>
      </c>
      <c r="F32" s="61">
        <v>6073172</v>
      </c>
      <c r="G32" s="61">
        <v>3562</v>
      </c>
      <c r="H32" s="61">
        <v>5743</v>
      </c>
      <c r="I32" s="61">
        <v>1</v>
      </c>
      <c r="J32" s="61">
        <v>28890</v>
      </c>
      <c r="K32" s="61">
        <v>14450</v>
      </c>
      <c r="L32" s="27">
        <v>413</v>
      </c>
      <c r="M32" s="42" t="s">
        <v>735</v>
      </c>
      <c r="O32" s="33"/>
    </row>
    <row r="33" spans="1:15" x14ac:dyDescent="0.3">
      <c r="A33" s="2" t="s">
        <v>22</v>
      </c>
      <c r="B33" s="56" t="s">
        <v>527</v>
      </c>
      <c r="C33" s="26">
        <v>36</v>
      </c>
      <c r="D33" s="26" t="s">
        <v>272</v>
      </c>
      <c r="E33" s="23">
        <v>2241</v>
      </c>
      <c r="F33" s="23">
        <v>7069458</v>
      </c>
      <c r="G33" s="23">
        <v>3155</v>
      </c>
      <c r="H33" s="23">
        <v>5690</v>
      </c>
      <c r="I33" s="23">
        <v>1</v>
      </c>
      <c r="J33" s="28">
        <v>14618</v>
      </c>
      <c r="K33" s="23">
        <v>14624</v>
      </c>
      <c r="L33" s="62">
        <v>476</v>
      </c>
      <c r="M33" s="42" t="s">
        <v>736</v>
      </c>
      <c r="O33" s="33"/>
    </row>
    <row r="34" spans="1:15" x14ac:dyDescent="0.3">
      <c r="A34" s="2" t="s">
        <v>22</v>
      </c>
      <c r="B34" s="56" t="s">
        <v>527</v>
      </c>
      <c r="C34" s="26">
        <v>38</v>
      </c>
      <c r="D34" s="26" t="s">
        <v>272</v>
      </c>
      <c r="E34" s="23">
        <v>2082</v>
      </c>
      <c r="F34" s="23">
        <v>6217201</v>
      </c>
      <c r="G34" s="23">
        <v>2986</v>
      </c>
      <c r="H34" s="23">
        <v>5254</v>
      </c>
      <c r="I34" s="23">
        <v>1</v>
      </c>
      <c r="J34" s="23">
        <v>14569</v>
      </c>
      <c r="K34" s="23">
        <v>14575</v>
      </c>
      <c r="L34" s="62">
        <v>418</v>
      </c>
      <c r="M34" s="42" t="s">
        <v>737</v>
      </c>
      <c r="O34" s="33"/>
    </row>
    <row r="35" spans="1:15" x14ac:dyDescent="0.3">
      <c r="A35" s="2" t="s">
        <v>22</v>
      </c>
      <c r="B35" s="56" t="s">
        <v>501</v>
      </c>
      <c r="C35" s="26" t="s">
        <v>48</v>
      </c>
      <c r="D35" s="26" t="s">
        <v>272</v>
      </c>
      <c r="E35" s="61">
        <v>2070</v>
      </c>
      <c r="F35" s="61">
        <v>6702811</v>
      </c>
      <c r="G35" s="61">
        <v>3238</v>
      </c>
      <c r="H35" s="61">
        <v>5569</v>
      </c>
      <c r="I35" s="61">
        <v>1</v>
      </c>
      <c r="J35" s="61">
        <v>14466</v>
      </c>
      <c r="K35" s="28">
        <v>14466</v>
      </c>
      <c r="L35" s="27">
        <v>431</v>
      </c>
      <c r="M35" s="42" t="s">
        <v>738</v>
      </c>
      <c r="O35" s="33"/>
    </row>
    <row r="36" spans="1:15" x14ac:dyDescent="0.3">
      <c r="A36" s="2" t="s">
        <v>22</v>
      </c>
      <c r="B36" s="56" t="s">
        <v>501</v>
      </c>
      <c r="C36" s="26" t="s">
        <v>49</v>
      </c>
      <c r="D36" s="26" t="s">
        <v>272</v>
      </c>
      <c r="E36" s="61">
        <v>2938</v>
      </c>
      <c r="F36" s="61">
        <v>10230739</v>
      </c>
      <c r="G36" s="61">
        <v>3482</v>
      </c>
      <c r="H36" s="61">
        <v>5734</v>
      </c>
      <c r="I36" s="61">
        <v>2</v>
      </c>
      <c r="J36" s="63">
        <v>17181</v>
      </c>
      <c r="K36" s="23">
        <v>14467</v>
      </c>
      <c r="L36" s="27">
        <v>687</v>
      </c>
      <c r="M36" s="42" t="s">
        <v>739</v>
      </c>
      <c r="O36" s="33"/>
    </row>
    <row r="37" spans="1:15" x14ac:dyDescent="0.3">
      <c r="A37" s="2" t="s">
        <v>22</v>
      </c>
      <c r="B37" s="56" t="s">
        <v>502</v>
      </c>
      <c r="C37" s="25" t="s">
        <v>269</v>
      </c>
      <c r="D37" s="26" t="s">
        <v>273</v>
      </c>
      <c r="E37" s="61">
        <v>2890</v>
      </c>
      <c r="F37" s="61">
        <v>8746884</v>
      </c>
      <c r="G37" s="61">
        <v>3027</v>
      </c>
      <c r="H37" s="61">
        <v>6330</v>
      </c>
      <c r="I37" s="61">
        <v>1</v>
      </c>
      <c r="J37" s="61">
        <v>14447</v>
      </c>
      <c r="K37" s="61">
        <v>14454</v>
      </c>
      <c r="L37" s="23">
        <v>582</v>
      </c>
      <c r="M37" s="42" t="s">
        <v>740</v>
      </c>
      <c r="O37" s="33"/>
    </row>
    <row r="38" spans="1:15" x14ac:dyDescent="0.3">
      <c r="A38" s="2" t="s">
        <v>22</v>
      </c>
      <c r="B38" s="56" t="s">
        <v>503</v>
      </c>
      <c r="C38" s="26">
        <v>33</v>
      </c>
      <c r="D38" s="26" t="s">
        <v>272</v>
      </c>
      <c r="E38" s="61">
        <v>1274</v>
      </c>
      <c r="F38" s="61">
        <v>4121921</v>
      </c>
      <c r="G38" s="61">
        <v>3235</v>
      </c>
      <c r="H38" s="61">
        <v>5683</v>
      </c>
      <c r="I38" s="61">
        <v>1</v>
      </c>
      <c r="J38" s="61">
        <v>14388</v>
      </c>
      <c r="K38" s="61">
        <v>14402</v>
      </c>
      <c r="L38" s="62">
        <v>279</v>
      </c>
      <c r="M38" s="42" t="s">
        <v>741</v>
      </c>
      <c r="O38" s="33"/>
    </row>
    <row r="39" spans="1:15" x14ac:dyDescent="0.3">
      <c r="A39" s="2" t="s">
        <v>22</v>
      </c>
      <c r="B39" s="56" t="s">
        <v>32</v>
      </c>
      <c r="C39" s="26">
        <v>35</v>
      </c>
      <c r="D39" s="26" t="s">
        <v>273</v>
      </c>
      <c r="E39" s="61">
        <v>2147</v>
      </c>
      <c r="F39" s="61">
        <v>8236274</v>
      </c>
      <c r="G39" s="61">
        <v>3836</v>
      </c>
      <c r="H39" s="61">
        <v>6896</v>
      </c>
      <c r="I39" s="61">
        <v>2</v>
      </c>
      <c r="J39" s="61">
        <v>28839</v>
      </c>
      <c r="K39" s="61">
        <v>14424</v>
      </c>
      <c r="L39" s="62">
        <v>544</v>
      </c>
      <c r="M39" s="42" t="s">
        <v>742</v>
      </c>
      <c r="O39" s="33"/>
    </row>
    <row r="40" spans="1:15" x14ac:dyDescent="0.3">
      <c r="A40" s="2" t="s">
        <v>22</v>
      </c>
      <c r="B40" s="56" t="s">
        <v>147</v>
      </c>
      <c r="C40" s="26" t="s">
        <v>34</v>
      </c>
      <c r="D40" s="26" t="s">
        <v>272</v>
      </c>
      <c r="E40" s="61">
        <v>1940</v>
      </c>
      <c r="F40" s="61">
        <v>5431812</v>
      </c>
      <c r="G40" s="61">
        <v>2800</v>
      </c>
      <c r="H40" s="61">
        <v>5976</v>
      </c>
      <c r="I40" s="61">
        <v>1</v>
      </c>
      <c r="J40" s="61">
        <v>28861</v>
      </c>
      <c r="K40" s="61">
        <v>14450</v>
      </c>
      <c r="L40" s="62">
        <v>356</v>
      </c>
      <c r="M40" s="42" t="s">
        <v>743</v>
      </c>
      <c r="O40" s="33"/>
    </row>
    <row r="41" spans="1:15" x14ac:dyDescent="0.3">
      <c r="A41" s="2" t="s">
        <v>22</v>
      </c>
      <c r="B41" s="56" t="s">
        <v>270</v>
      </c>
      <c r="C41" s="26" t="s">
        <v>271</v>
      </c>
      <c r="D41" s="26" t="s">
        <v>273</v>
      </c>
      <c r="E41" s="61">
        <v>1713</v>
      </c>
      <c r="F41" s="61">
        <v>7281024</v>
      </c>
      <c r="G41" s="63">
        <v>4521</v>
      </c>
      <c r="H41" s="61">
        <v>7541</v>
      </c>
      <c r="I41" s="61">
        <v>1</v>
      </c>
      <c r="J41" s="63">
        <v>29052</v>
      </c>
      <c r="K41" s="61">
        <v>14529</v>
      </c>
      <c r="L41" s="62">
        <v>490</v>
      </c>
      <c r="M41" s="42" t="s">
        <v>744</v>
      </c>
      <c r="O41" s="33"/>
    </row>
    <row r="42" spans="1:15" x14ac:dyDescent="0.3">
      <c r="A42" s="2" t="s">
        <v>22</v>
      </c>
      <c r="B42" s="56" t="s">
        <v>280</v>
      </c>
      <c r="C42" s="26" t="s">
        <v>33</v>
      </c>
      <c r="D42" s="26" t="s">
        <v>272</v>
      </c>
      <c r="E42" s="61">
        <v>1944</v>
      </c>
      <c r="F42" s="61">
        <v>5047415</v>
      </c>
      <c r="G42" s="61">
        <v>2596</v>
      </c>
      <c r="H42" s="61">
        <v>5535</v>
      </c>
      <c r="I42" s="82">
        <v>1</v>
      </c>
      <c r="J42" s="82">
        <v>29132</v>
      </c>
      <c r="K42" s="82">
        <v>14576</v>
      </c>
      <c r="L42" s="83">
        <v>1198</v>
      </c>
      <c r="M42" s="79" t="s">
        <v>745</v>
      </c>
      <c r="O42" s="33"/>
    </row>
    <row r="43" spans="1:15" x14ac:dyDescent="0.3">
      <c r="A43" s="2" t="s">
        <v>22</v>
      </c>
      <c r="B43" s="56" t="s">
        <v>280</v>
      </c>
      <c r="C43" s="26" t="s">
        <v>33</v>
      </c>
      <c r="D43" s="26" t="s">
        <v>273</v>
      </c>
      <c r="E43" s="63">
        <v>4609</v>
      </c>
      <c r="F43" s="63">
        <v>13480567</v>
      </c>
      <c r="G43" s="63">
        <v>2925</v>
      </c>
      <c r="H43" s="63">
        <v>6128</v>
      </c>
      <c r="I43" s="82"/>
      <c r="J43" s="82"/>
      <c r="K43" s="82"/>
      <c r="L43" s="83"/>
      <c r="M43" s="79"/>
      <c r="O43" s="33"/>
    </row>
    <row r="44" spans="1:15" x14ac:dyDescent="0.3">
      <c r="A44" s="2" t="s">
        <v>22</v>
      </c>
      <c r="B44" s="56" t="s">
        <v>280</v>
      </c>
      <c r="C44" s="26" t="s">
        <v>34</v>
      </c>
      <c r="D44" s="26" t="s">
        <v>272</v>
      </c>
      <c r="E44" s="61">
        <v>1380</v>
      </c>
      <c r="F44" s="61">
        <v>3703615</v>
      </c>
      <c r="G44" s="61">
        <v>2684</v>
      </c>
      <c r="H44" s="61">
        <v>5278</v>
      </c>
      <c r="I44" s="82">
        <v>1</v>
      </c>
      <c r="J44" s="82">
        <v>14565</v>
      </c>
      <c r="K44" s="84">
        <v>14577</v>
      </c>
      <c r="L44" s="83">
        <v>597</v>
      </c>
      <c r="M44" s="79" t="s">
        <v>746</v>
      </c>
      <c r="O44" s="33"/>
    </row>
    <row r="45" spans="1:15" x14ac:dyDescent="0.3">
      <c r="A45" s="2" t="s">
        <v>22</v>
      </c>
      <c r="B45" s="56" t="s">
        <v>280</v>
      </c>
      <c r="C45" s="26" t="s">
        <v>34</v>
      </c>
      <c r="D45" s="26" t="s">
        <v>273</v>
      </c>
      <c r="E45" s="63">
        <v>2399</v>
      </c>
      <c r="F45" s="63">
        <v>5684313</v>
      </c>
      <c r="G45" s="63">
        <v>2370</v>
      </c>
      <c r="H45" s="63">
        <v>5069</v>
      </c>
      <c r="I45" s="82"/>
      <c r="J45" s="82"/>
      <c r="K45" s="84"/>
      <c r="L45" s="83"/>
      <c r="M45" s="79"/>
      <c r="O45" s="33"/>
    </row>
    <row r="46" spans="1:15" x14ac:dyDescent="0.3">
      <c r="A46" s="2" t="s">
        <v>22</v>
      </c>
      <c r="B46" s="56" t="s">
        <v>39</v>
      </c>
      <c r="C46" s="26">
        <v>3</v>
      </c>
      <c r="D46" s="26" t="s">
        <v>272</v>
      </c>
      <c r="E46" s="61">
        <v>1742</v>
      </c>
      <c r="F46" s="61">
        <v>4001045</v>
      </c>
      <c r="G46" s="61">
        <v>2297</v>
      </c>
      <c r="H46" s="61">
        <v>5094</v>
      </c>
      <c r="I46" s="61">
        <v>1</v>
      </c>
      <c r="J46" s="61">
        <v>14564</v>
      </c>
      <c r="K46" s="61">
        <v>14572</v>
      </c>
      <c r="L46" s="62">
        <v>250</v>
      </c>
      <c r="M46" s="42" t="s">
        <v>747</v>
      </c>
      <c r="O46" s="33"/>
    </row>
    <row r="47" spans="1:15" x14ac:dyDescent="0.3">
      <c r="A47" s="2" t="s">
        <v>22</v>
      </c>
      <c r="B47" s="56" t="s">
        <v>9</v>
      </c>
      <c r="C47" s="26">
        <v>7</v>
      </c>
      <c r="D47" s="26" t="s">
        <v>64</v>
      </c>
      <c r="E47" s="61">
        <v>664</v>
      </c>
      <c r="F47" s="61">
        <v>1523321</v>
      </c>
      <c r="G47" s="61">
        <v>2294</v>
      </c>
      <c r="H47" s="61">
        <v>4554</v>
      </c>
      <c r="I47" s="61">
        <v>1</v>
      </c>
      <c r="J47" s="61">
        <v>14521</v>
      </c>
      <c r="K47" s="61">
        <v>14532</v>
      </c>
      <c r="L47" s="62">
        <v>96</v>
      </c>
      <c r="M47" s="42" t="s">
        <v>748</v>
      </c>
      <c r="O47" s="33"/>
    </row>
    <row r="48" spans="1:15" x14ac:dyDescent="0.3">
      <c r="A48" s="2" t="s">
        <v>22</v>
      </c>
      <c r="B48" s="57" t="s">
        <v>40</v>
      </c>
      <c r="C48" s="26">
        <v>2</v>
      </c>
      <c r="D48" s="26" t="s">
        <v>272</v>
      </c>
      <c r="E48" s="61">
        <v>2044</v>
      </c>
      <c r="F48" s="61">
        <v>5978831</v>
      </c>
      <c r="G48" s="61">
        <v>2925</v>
      </c>
      <c r="H48" s="61">
        <v>5456</v>
      </c>
      <c r="I48" s="61">
        <v>1</v>
      </c>
      <c r="J48" s="61">
        <v>29064</v>
      </c>
      <c r="K48" s="61">
        <v>14543</v>
      </c>
      <c r="L48" s="62">
        <v>399</v>
      </c>
      <c r="M48" s="42" t="s">
        <v>749</v>
      </c>
      <c r="O48" s="33"/>
    </row>
    <row r="49" spans="1:15" x14ac:dyDescent="0.3">
      <c r="A49" s="2" t="s">
        <v>22</v>
      </c>
      <c r="B49" s="56" t="s">
        <v>40</v>
      </c>
      <c r="C49" s="26">
        <v>3</v>
      </c>
      <c r="D49" s="26" t="s">
        <v>272</v>
      </c>
      <c r="E49" s="61">
        <v>2043</v>
      </c>
      <c r="F49" s="61">
        <v>5499771</v>
      </c>
      <c r="G49" s="61">
        <v>2692</v>
      </c>
      <c r="H49" s="61">
        <v>5729</v>
      </c>
      <c r="I49" s="61">
        <v>1</v>
      </c>
      <c r="J49" s="61">
        <v>29062</v>
      </c>
      <c r="K49" s="61">
        <v>14541</v>
      </c>
      <c r="L49" s="62">
        <v>363</v>
      </c>
      <c r="M49" s="42" t="s">
        <v>750</v>
      </c>
      <c r="O49" s="33"/>
    </row>
    <row r="50" spans="1:15" x14ac:dyDescent="0.3">
      <c r="A50" s="2" t="s">
        <v>22</v>
      </c>
      <c r="B50" s="56" t="s">
        <v>532</v>
      </c>
      <c r="C50" s="26">
        <v>19</v>
      </c>
      <c r="D50" s="26" t="s">
        <v>273</v>
      </c>
      <c r="E50" s="23">
        <v>3305</v>
      </c>
      <c r="F50" s="23">
        <v>9922898</v>
      </c>
      <c r="G50" s="23">
        <v>3002</v>
      </c>
      <c r="H50" s="23">
        <v>6303</v>
      </c>
      <c r="I50" s="23">
        <v>1</v>
      </c>
      <c r="J50" s="23">
        <v>14419</v>
      </c>
      <c r="K50" s="23">
        <v>14427</v>
      </c>
      <c r="L50" s="62">
        <v>676</v>
      </c>
      <c r="M50" s="42" t="s">
        <v>751</v>
      </c>
      <c r="O50" s="33"/>
    </row>
    <row r="51" spans="1:15" x14ac:dyDescent="0.3">
      <c r="A51" s="2" t="s">
        <v>22</v>
      </c>
      <c r="B51" s="56" t="s">
        <v>504</v>
      </c>
      <c r="C51" s="26">
        <v>17</v>
      </c>
      <c r="D51" s="26" t="s">
        <v>273</v>
      </c>
      <c r="E51" s="63">
        <v>1418</v>
      </c>
      <c r="F51" s="63">
        <v>4765079</v>
      </c>
      <c r="G51" s="63">
        <v>3360</v>
      </c>
      <c r="H51" s="63">
        <v>6720</v>
      </c>
      <c r="I51" s="23">
        <v>1</v>
      </c>
      <c r="J51" s="63">
        <v>28979</v>
      </c>
      <c r="K51" s="28">
        <v>14519</v>
      </c>
      <c r="L51" s="31">
        <v>318</v>
      </c>
      <c r="M51" s="42" t="s">
        <v>752</v>
      </c>
      <c r="O51" s="33"/>
    </row>
    <row r="52" spans="1:15" x14ac:dyDescent="0.3">
      <c r="A52" s="2" t="s">
        <v>22</v>
      </c>
      <c r="B52" s="56" t="s">
        <v>505</v>
      </c>
      <c r="C52" s="26">
        <v>18</v>
      </c>
      <c r="D52" s="26" t="s">
        <v>64</v>
      </c>
      <c r="E52" s="61">
        <v>2110</v>
      </c>
      <c r="F52" s="61">
        <v>6045295</v>
      </c>
      <c r="G52" s="61">
        <v>2865</v>
      </c>
      <c r="H52" s="61">
        <v>4821</v>
      </c>
      <c r="I52" s="61">
        <v>1</v>
      </c>
      <c r="J52" s="61">
        <v>14494</v>
      </c>
      <c r="K52" s="23">
        <v>14508</v>
      </c>
      <c r="L52" s="27">
        <v>403</v>
      </c>
      <c r="M52" s="42" t="s">
        <v>753</v>
      </c>
      <c r="O52" s="33"/>
    </row>
    <row r="53" spans="1:15" x14ac:dyDescent="0.3">
      <c r="A53" s="2" t="s">
        <v>22</v>
      </c>
      <c r="B53" s="56" t="s">
        <v>519</v>
      </c>
      <c r="C53" s="26">
        <v>9</v>
      </c>
      <c r="D53" s="26" t="s">
        <v>272</v>
      </c>
      <c r="E53" s="61">
        <v>1865</v>
      </c>
      <c r="F53" s="61">
        <v>6338277</v>
      </c>
      <c r="G53" s="61">
        <v>3399</v>
      </c>
      <c r="H53" s="61">
        <v>5899</v>
      </c>
      <c r="I53" s="61">
        <v>1</v>
      </c>
      <c r="J53" s="61">
        <v>28800</v>
      </c>
      <c r="K53" s="61">
        <v>14400</v>
      </c>
      <c r="L53" s="27">
        <v>425</v>
      </c>
      <c r="M53" s="42" t="s">
        <v>754</v>
      </c>
      <c r="O53" s="33"/>
    </row>
    <row r="54" spans="1:15" x14ac:dyDescent="0.3">
      <c r="A54" s="2" t="s">
        <v>22</v>
      </c>
      <c r="B54" s="56" t="s">
        <v>274</v>
      </c>
      <c r="C54" s="26">
        <v>1</v>
      </c>
      <c r="D54" s="26" t="s">
        <v>272</v>
      </c>
      <c r="E54" s="61">
        <v>1045</v>
      </c>
      <c r="F54" s="61">
        <v>3277266</v>
      </c>
      <c r="G54" s="61">
        <v>3136</v>
      </c>
      <c r="H54" s="61">
        <v>5229</v>
      </c>
      <c r="I54" s="82">
        <v>1</v>
      </c>
      <c r="J54" s="82">
        <v>14434</v>
      </c>
      <c r="K54" s="81">
        <v>14441</v>
      </c>
      <c r="L54" s="83">
        <v>586</v>
      </c>
      <c r="M54" s="79" t="s">
        <v>755</v>
      </c>
      <c r="O54" s="33"/>
    </row>
    <row r="55" spans="1:15" x14ac:dyDescent="0.3">
      <c r="A55" s="2" t="s">
        <v>22</v>
      </c>
      <c r="B55" s="56" t="s">
        <v>274</v>
      </c>
      <c r="C55" s="26">
        <v>1</v>
      </c>
      <c r="D55" s="26" t="s">
        <v>273</v>
      </c>
      <c r="E55" s="63">
        <v>1527</v>
      </c>
      <c r="F55" s="63">
        <v>5482646</v>
      </c>
      <c r="G55" s="63">
        <v>3591</v>
      </c>
      <c r="H55" s="63">
        <v>6878</v>
      </c>
      <c r="I55" s="82"/>
      <c r="J55" s="82"/>
      <c r="K55" s="81"/>
      <c r="L55" s="83"/>
      <c r="M55" s="79"/>
      <c r="O55" s="33"/>
    </row>
    <row r="56" spans="1:15" x14ac:dyDescent="0.3">
      <c r="A56" s="2" t="s">
        <v>22</v>
      </c>
      <c r="B56" s="56" t="s">
        <v>274</v>
      </c>
      <c r="C56" s="26">
        <v>2</v>
      </c>
      <c r="D56" s="26" t="s">
        <v>272</v>
      </c>
      <c r="E56" s="61">
        <v>2473</v>
      </c>
      <c r="F56" s="61">
        <v>6243003</v>
      </c>
      <c r="G56" s="61">
        <v>2525</v>
      </c>
      <c r="H56" s="61">
        <v>3857</v>
      </c>
      <c r="I56" s="82">
        <v>1</v>
      </c>
      <c r="J56" s="82">
        <v>28878</v>
      </c>
      <c r="K56" s="81">
        <v>14441</v>
      </c>
      <c r="L56" s="83">
        <v>1077</v>
      </c>
      <c r="M56" s="79" t="s">
        <v>756</v>
      </c>
      <c r="O56" s="33"/>
    </row>
    <row r="57" spans="1:15" x14ac:dyDescent="0.3">
      <c r="A57" s="2" t="s">
        <v>22</v>
      </c>
      <c r="B57" s="56" t="s">
        <v>274</v>
      </c>
      <c r="C57" s="26">
        <v>2</v>
      </c>
      <c r="D57" s="26" t="s">
        <v>273</v>
      </c>
      <c r="E57" s="63">
        <v>2801</v>
      </c>
      <c r="F57" s="63">
        <v>9951139</v>
      </c>
      <c r="G57" s="63">
        <v>3553</v>
      </c>
      <c r="H57" s="63">
        <v>6632</v>
      </c>
      <c r="I57" s="82"/>
      <c r="J57" s="82"/>
      <c r="K57" s="81"/>
      <c r="L57" s="83"/>
      <c r="M57" s="79"/>
      <c r="O57" s="33"/>
    </row>
    <row r="58" spans="1:15" x14ac:dyDescent="0.3">
      <c r="A58" s="2" t="s">
        <v>22</v>
      </c>
      <c r="B58" s="56" t="s">
        <v>41</v>
      </c>
      <c r="C58" s="26">
        <v>1</v>
      </c>
      <c r="D58" s="26" t="s">
        <v>272</v>
      </c>
      <c r="E58" s="23">
        <v>1889</v>
      </c>
      <c r="F58" s="23">
        <v>4772737</v>
      </c>
      <c r="G58" s="23">
        <v>2527</v>
      </c>
      <c r="H58" s="23">
        <v>4475</v>
      </c>
      <c r="I58" s="23">
        <v>3</v>
      </c>
      <c r="J58" s="23">
        <v>18483</v>
      </c>
      <c r="K58" s="28">
        <v>14436</v>
      </c>
      <c r="L58" s="62">
        <v>243</v>
      </c>
      <c r="M58" s="42" t="s">
        <v>757</v>
      </c>
      <c r="O58" s="33"/>
    </row>
    <row r="59" spans="1:15" x14ac:dyDescent="0.3">
      <c r="A59" s="2" t="s">
        <v>22</v>
      </c>
      <c r="B59" s="56" t="s">
        <v>41</v>
      </c>
      <c r="C59" s="26">
        <v>2</v>
      </c>
      <c r="D59" s="26" t="s">
        <v>272</v>
      </c>
      <c r="E59" s="23">
        <v>1568</v>
      </c>
      <c r="F59" s="23">
        <v>5692083</v>
      </c>
      <c r="G59" s="23">
        <v>3630</v>
      </c>
      <c r="H59" s="23">
        <v>6594</v>
      </c>
      <c r="I59" s="23">
        <v>1</v>
      </c>
      <c r="J59" s="28">
        <v>28870</v>
      </c>
      <c r="K59" s="23">
        <v>14436</v>
      </c>
      <c r="L59" s="62">
        <v>329</v>
      </c>
      <c r="M59" s="42" t="s">
        <v>758</v>
      </c>
      <c r="O59" s="33"/>
    </row>
    <row r="60" spans="1:15" x14ac:dyDescent="0.3">
      <c r="A60" s="2" t="s">
        <v>22</v>
      </c>
      <c r="B60" s="56" t="s">
        <v>518</v>
      </c>
      <c r="C60" s="26">
        <v>3</v>
      </c>
      <c r="D60" s="26" t="s">
        <v>272</v>
      </c>
      <c r="E60" s="23">
        <v>2251</v>
      </c>
      <c r="F60" s="23">
        <v>7616312</v>
      </c>
      <c r="G60" s="23">
        <v>3834</v>
      </c>
      <c r="H60" s="23">
        <v>5572</v>
      </c>
      <c r="I60" s="23">
        <v>1</v>
      </c>
      <c r="J60" s="23">
        <v>14419</v>
      </c>
      <c r="K60" s="23">
        <v>14428</v>
      </c>
      <c r="L60" s="62">
        <v>513</v>
      </c>
      <c r="M60" s="42" t="s">
        <v>759</v>
      </c>
      <c r="O60" s="33"/>
    </row>
    <row r="61" spans="1:15" x14ac:dyDescent="0.3">
      <c r="A61" s="2" t="s">
        <v>22</v>
      </c>
      <c r="B61" s="57" t="s">
        <v>169</v>
      </c>
      <c r="C61" s="26" t="s">
        <v>43</v>
      </c>
      <c r="D61" s="26" t="s">
        <v>272</v>
      </c>
      <c r="E61" s="23">
        <v>1584</v>
      </c>
      <c r="F61" s="23">
        <v>4822985</v>
      </c>
      <c r="G61" s="23">
        <v>3045</v>
      </c>
      <c r="H61" s="23">
        <v>4941</v>
      </c>
      <c r="I61" s="23">
        <v>1</v>
      </c>
      <c r="J61" s="23">
        <v>28798</v>
      </c>
      <c r="K61" s="23">
        <v>14399</v>
      </c>
      <c r="L61" s="62">
        <v>320</v>
      </c>
      <c r="M61" s="42" t="s">
        <v>760</v>
      </c>
      <c r="O61" s="33"/>
    </row>
    <row r="62" spans="1:15" x14ac:dyDescent="0.3">
      <c r="A62" s="2" t="s">
        <v>22</v>
      </c>
      <c r="B62" s="56" t="s">
        <v>44</v>
      </c>
      <c r="C62" s="26">
        <v>111</v>
      </c>
      <c r="D62" s="26" t="s">
        <v>272</v>
      </c>
      <c r="E62" s="61">
        <v>2395</v>
      </c>
      <c r="F62" s="61">
        <v>7995621</v>
      </c>
      <c r="G62" s="61">
        <v>3389</v>
      </c>
      <c r="H62" s="61">
        <v>5350</v>
      </c>
      <c r="I62" s="61">
        <v>1</v>
      </c>
      <c r="J62" s="61">
        <v>14417</v>
      </c>
      <c r="K62" s="61">
        <v>14420</v>
      </c>
      <c r="L62" s="27">
        <v>543</v>
      </c>
      <c r="M62" s="42" t="s">
        <v>761</v>
      </c>
      <c r="O62" s="33"/>
    </row>
    <row r="63" spans="1:15" x14ac:dyDescent="0.3">
      <c r="A63" s="2" t="s">
        <v>22</v>
      </c>
      <c r="B63" s="56" t="s">
        <v>517</v>
      </c>
      <c r="C63" s="26">
        <v>78</v>
      </c>
      <c r="D63" s="26" t="s">
        <v>272</v>
      </c>
      <c r="E63" s="61">
        <v>1622</v>
      </c>
      <c r="F63" s="61">
        <v>5075027</v>
      </c>
      <c r="G63" s="61">
        <v>3129</v>
      </c>
      <c r="H63" s="61">
        <v>5463</v>
      </c>
      <c r="I63" s="61">
        <v>1</v>
      </c>
      <c r="J63" s="61">
        <v>15174</v>
      </c>
      <c r="K63" s="61">
        <v>14554</v>
      </c>
      <c r="L63" s="27">
        <v>340</v>
      </c>
      <c r="M63" s="42" t="s">
        <v>762</v>
      </c>
      <c r="O63" s="33"/>
    </row>
    <row r="64" spans="1:15" x14ac:dyDescent="0.3">
      <c r="A64" s="2" t="s">
        <v>22</v>
      </c>
      <c r="B64" s="56" t="s">
        <v>47</v>
      </c>
      <c r="C64" s="26">
        <v>2</v>
      </c>
      <c r="D64" s="26" t="s">
        <v>272</v>
      </c>
      <c r="E64" s="61">
        <v>2459</v>
      </c>
      <c r="F64" s="61">
        <v>8898521</v>
      </c>
      <c r="G64" s="61">
        <v>3619</v>
      </c>
      <c r="H64" s="61">
        <v>6408</v>
      </c>
      <c r="I64" s="61">
        <v>1</v>
      </c>
      <c r="J64" s="61">
        <v>28787</v>
      </c>
      <c r="K64" s="61">
        <v>14399</v>
      </c>
      <c r="L64" s="27">
        <v>604</v>
      </c>
      <c r="M64" s="42" t="s">
        <v>764</v>
      </c>
      <c r="O64" s="33"/>
    </row>
    <row r="65" spans="1:15" x14ac:dyDescent="0.3">
      <c r="A65" s="2" t="s">
        <v>22</v>
      </c>
      <c r="B65" s="56" t="s">
        <v>47</v>
      </c>
      <c r="C65" s="26">
        <v>11</v>
      </c>
      <c r="D65" s="26" t="s">
        <v>272</v>
      </c>
      <c r="E65" s="63">
        <v>1284</v>
      </c>
      <c r="F65" s="61">
        <v>5112864</v>
      </c>
      <c r="G65" s="61">
        <v>3982</v>
      </c>
      <c r="H65" s="61">
        <v>7310</v>
      </c>
      <c r="I65" s="61">
        <v>1</v>
      </c>
      <c r="J65" s="61">
        <v>14390</v>
      </c>
      <c r="K65" s="61">
        <v>14395</v>
      </c>
      <c r="L65" s="27">
        <v>328</v>
      </c>
      <c r="M65" s="42" t="s">
        <v>763</v>
      </c>
      <c r="O65" s="33"/>
    </row>
    <row r="66" spans="1:15" x14ac:dyDescent="0.3">
      <c r="A66" s="2" t="s">
        <v>22</v>
      </c>
      <c r="B66" s="56" t="s">
        <v>187</v>
      </c>
      <c r="C66" s="26">
        <v>1</v>
      </c>
      <c r="D66" s="26" t="s">
        <v>272</v>
      </c>
      <c r="E66" s="61">
        <v>1341</v>
      </c>
      <c r="F66" s="61">
        <v>4200273</v>
      </c>
      <c r="G66" s="61">
        <v>3132</v>
      </c>
      <c r="H66" s="61">
        <v>5698</v>
      </c>
      <c r="I66" s="61">
        <v>1</v>
      </c>
      <c r="J66" s="61">
        <v>28794</v>
      </c>
      <c r="K66" s="61">
        <v>14398</v>
      </c>
      <c r="L66" s="27">
        <v>282</v>
      </c>
      <c r="M66" s="42" t="s">
        <v>766</v>
      </c>
      <c r="O66" s="33"/>
    </row>
    <row r="67" spans="1:15" x14ac:dyDescent="0.3">
      <c r="A67" s="2" t="s">
        <v>22</v>
      </c>
      <c r="B67" s="56" t="s">
        <v>187</v>
      </c>
      <c r="C67" s="26">
        <v>2</v>
      </c>
      <c r="D67" s="26" t="s">
        <v>272</v>
      </c>
      <c r="E67" s="61">
        <v>1347</v>
      </c>
      <c r="F67" s="61">
        <v>5042497</v>
      </c>
      <c r="G67" s="61">
        <v>3744</v>
      </c>
      <c r="H67" s="61">
        <v>6678</v>
      </c>
      <c r="I67" s="61">
        <v>1</v>
      </c>
      <c r="J67" s="61">
        <v>28790</v>
      </c>
      <c r="K67" s="61">
        <v>14398</v>
      </c>
      <c r="L67" s="27">
        <v>343</v>
      </c>
      <c r="M67" s="42" t="s">
        <v>765</v>
      </c>
      <c r="O67" s="33"/>
    </row>
    <row r="68" spans="1:15" x14ac:dyDescent="0.3">
      <c r="A68" s="2" t="s">
        <v>22</v>
      </c>
      <c r="B68" s="56" t="s">
        <v>516</v>
      </c>
      <c r="C68" s="26">
        <v>5</v>
      </c>
      <c r="D68" s="26" t="s">
        <v>272</v>
      </c>
      <c r="E68" s="61">
        <v>4239</v>
      </c>
      <c r="F68" s="61">
        <v>14255302</v>
      </c>
      <c r="G68" s="61">
        <v>3363</v>
      </c>
      <c r="H68" s="61">
        <v>5128</v>
      </c>
      <c r="I68" s="61">
        <v>1</v>
      </c>
      <c r="J68" s="61">
        <v>14455</v>
      </c>
      <c r="K68" s="61">
        <v>14458</v>
      </c>
      <c r="L68" s="27">
        <v>970</v>
      </c>
      <c r="M68" s="42" t="s">
        <v>767</v>
      </c>
      <c r="O68" s="33"/>
    </row>
    <row r="69" spans="1:15" x14ac:dyDescent="0.3">
      <c r="A69" s="2" t="s">
        <v>22</v>
      </c>
      <c r="B69" s="56" t="s">
        <v>515</v>
      </c>
      <c r="C69" s="26">
        <v>3</v>
      </c>
      <c r="D69" s="26" t="s">
        <v>272</v>
      </c>
      <c r="E69" s="61">
        <v>2819</v>
      </c>
      <c r="F69" s="61">
        <v>8402594</v>
      </c>
      <c r="G69" s="61">
        <v>2981</v>
      </c>
      <c r="H69" s="61">
        <v>4838</v>
      </c>
      <c r="I69" s="61">
        <v>1</v>
      </c>
      <c r="J69" s="61">
        <v>14442</v>
      </c>
      <c r="K69" s="61">
        <v>14461</v>
      </c>
      <c r="L69" s="27">
        <v>570</v>
      </c>
      <c r="M69" s="42" t="s">
        <v>768</v>
      </c>
      <c r="O69" s="33"/>
    </row>
    <row r="70" spans="1:15" x14ac:dyDescent="0.3">
      <c r="A70" s="2" t="s">
        <v>22</v>
      </c>
      <c r="B70" s="56" t="s">
        <v>514</v>
      </c>
      <c r="C70" s="26">
        <v>2</v>
      </c>
      <c r="D70" s="26" t="s">
        <v>272</v>
      </c>
      <c r="E70" s="61">
        <v>1398</v>
      </c>
      <c r="F70" s="61">
        <v>4534491</v>
      </c>
      <c r="G70" s="61">
        <v>3244</v>
      </c>
      <c r="H70" s="61">
        <v>5976</v>
      </c>
      <c r="I70" s="61">
        <v>1</v>
      </c>
      <c r="J70" s="61">
        <v>14453</v>
      </c>
      <c r="K70" s="61">
        <v>14457</v>
      </c>
      <c r="L70" s="27">
        <v>307</v>
      </c>
      <c r="M70" s="42" t="s">
        <v>769</v>
      </c>
      <c r="O70" s="33"/>
    </row>
    <row r="71" spans="1:15" x14ac:dyDescent="0.3">
      <c r="A71" s="2" t="s">
        <v>22</v>
      </c>
      <c r="B71" s="56" t="s">
        <v>513</v>
      </c>
      <c r="C71" s="26">
        <v>5</v>
      </c>
      <c r="D71" s="26" t="s">
        <v>272</v>
      </c>
      <c r="E71" s="61">
        <v>2223</v>
      </c>
      <c r="F71" s="61">
        <v>6737859</v>
      </c>
      <c r="G71" s="61">
        <v>3031</v>
      </c>
      <c r="H71" s="61">
        <v>5251</v>
      </c>
      <c r="I71" s="61">
        <v>1</v>
      </c>
      <c r="J71" s="61">
        <v>28911</v>
      </c>
      <c r="K71" s="61">
        <v>14459</v>
      </c>
      <c r="L71" s="27">
        <v>454</v>
      </c>
      <c r="M71" s="42" t="s">
        <v>770</v>
      </c>
      <c r="O71" s="33"/>
    </row>
    <row r="72" spans="1:15" x14ac:dyDescent="0.3">
      <c r="A72" s="2" t="s">
        <v>22</v>
      </c>
      <c r="B72" s="56" t="s">
        <v>512</v>
      </c>
      <c r="C72" s="26">
        <v>1</v>
      </c>
      <c r="D72" s="26" t="s">
        <v>272</v>
      </c>
      <c r="E72" s="61">
        <v>1019</v>
      </c>
      <c r="F72" s="61">
        <v>2573085</v>
      </c>
      <c r="G72" s="61">
        <v>2525</v>
      </c>
      <c r="H72" s="61">
        <v>4131</v>
      </c>
      <c r="I72" s="61">
        <v>1</v>
      </c>
      <c r="J72" s="61">
        <v>14418</v>
      </c>
      <c r="K72" s="61">
        <v>14421</v>
      </c>
      <c r="L72" s="27">
        <v>175</v>
      </c>
      <c r="M72" s="42" t="s">
        <v>771</v>
      </c>
      <c r="O72" s="33"/>
    </row>
    <row r="73" spans="1:15" x14ac:dyDescent="0.3">
      <c r="A73" s="2" t="s">
        <v>22</v>
      </c>
      <c r="B73" s="56" t="s">
        <v>512</v>
      </c>
      <c r="C73" s="26">
        <v>2</v>
      </c>
      <c r="D73" s="26" t="s">
        <v>272</v>
      </c>
      <c r="E73" s="61">
        <v>1727</v>
      </c>
      <c r="F73" s="61">
        <v>4552446</v>
      </c>
      <c r="G73" s="61">
        <v>2636</v>
      </c>
      <c r="H73" s="61">
        <v>4589</v>
      </c>
      <c r="I73" s="61">
        <v>1</v>
      </c>
      <c r="J73" s="61">
        <v>14419</v>
      </c>
      <c r="K73" s="61">
        <v>14422</v>
      </c>
      <c r="L73" s="27">
        <v>294</v>
      </c>
      <c r="M73" s="42" t="s">
        <v>772</v>
      </c>
      <c r="O73" s="33"/>
    </row>
    <row r="74" spans="1:15" x14ac:dyDescent="0.3">
      <c r="A74" s="2" t="s">
        <v>22</v>
      </c>
      <c r="B74" s="56" t="s">
        <v>511</v>
      </c>
      <c r="C74" s="26">
        <v>22</v>
      </c>
      <c r="D74" s="26" t="s">
        <v>272</v>
      </c>
      <c r="E74" s="61">
        <v>1719</v>
      </c>
      <c r="F74" s="61">
        <v>5139095</v>
      </c>
      <c r="G74" s="61">
        <v>2990</v>
      </c>
      <c r="H74" s="61">
        <v>4603</v>
      </c>
      <c r="I74" s="82">
        <v>1</v>
      </c>
      <c r="J74" s="82">
        <v>28766</v>
      </c>
      <c r="K74" s="82">
        <v>14386</v>
      </c>
      <c r="L74" s="83">
        <v>702</v>
      </c>
      <c r="M74" s="79" t="s">
        <v>773</v>
      </c>
      <c r="O74" s="33"/>
    </row>
    <row r="75" spans="1:15" x14ac:dyDescent="0.3">
      <c r="A75" s="2" t="s">
        <v>22</v>
      </c>
      <c r="B75" s="56" t="s">
        <v>511</v>
      </c>
      <c r="C75" s="26">
        <v>22</v>
      </c>
      <c r="D75" s="26" t="s">
        <v>273</v>
      </c>
      <c r="E75" s="63">
        <v>3006</v>
      </c>
      <c r="F75" s="63">
        <v>5588494</v>
      </c>
      <c r="G75" s="63">
        <v>1859</v>
      </c>
      <c r="H75" s="63">
        <v>3372</v>
      </c>
      <c r="I75" s="82"/>
      <c r="J75" s="82"/>
      <c r="K75" s="82"/>
      <c r="L75" s="83"/>
      <c r="M75" s="79"/>
      <c r="O75" s="33"/>
    </row>
    <row r="76" spans="1:15" x14ac:dyDescent="0.3">
      <c r="A76" s="2" t="s">
        <v>22</v>
      </c>
      <c r="B76" s="56" t="s">
        <v>510</v>
      </c>
      <c r="C76" s="26">
        <v>73</v>
      </c>
      <c r="D76" s="26" t="s">
        <v>272</v>
      </c>
      <c r="E76" s="61">
        <v>761</v>
      </c>
      <c r="F76" s="61">
        <v>2868432</v>
      </c>
      <c r="G76" s="61">
        <v>3769</v>
      </c>
      <c r="H76" s="61">
        <v>6656</v>
      </c>
      <c r="I76" s="61">
        <v>2</v>
      </c>
      <c r="J76" s="61">
        <v>16966</v>
      </c>
      <c r="K76" s="61">
        <v>14515</v>
      </c>
      <c r="L76" s="62">
        <v>186</v>
      </c>
      <c r="M76" s="42" t="s">
        <v>774</v>
      </c>
      <c r="O76" s="33"/>
    </row>
    <row r="77" spans="1:15" x14ac:dyDescent="0.3">
      <c r="A77" s="2" t="s">
        <v>22</v>
      </c>
      <c r="B77" s="56" t="s">
        <v>267</v>
      </c>
      <c r="C77" s="26">
        <v>4</v>
      </c>
      <c r="D77" s="26" t="s">
        <v>272</v>
      </c>
      <c r="E77" s="63">
        <v>2569</v>
      </c>
      <c r="F77" s="63">
        <v>9161450</v>
      </c>
      <c r="G77" s="63">
        <v>3566</v>
      </c>
      <c r="H77" s="63">
        <v>6010</v>
      </c>
      <c r="I77" s="23">
        <v>1</v>
      </c>
      <c r="J77" s="63">
        <v>29057</v>
      </c>
      <c r="K77" s="63">
        <v>14535</v>
      </c>
      <c r="L77" s="62">
        <v>611</v>
      </c>
      <c r="M77" s="42" t="s">
        <v>775</v>
      </c>
      <c r="O77" s="33"/>
    </row>
    <row r="78" spans="1:15" x14ac:dyDescent="0.3">
      <c r="A78" s="2" t="s">
        <v>22</v>
      </c>
      <c r="B78" s="56" t="s">
        <v>267</v>
      </c>
      <c r="C78" s="26">
        <v>8</v>
      </c>
      <c r="D78" s="26" t="s">
        <v>272</v>
      </c>
      <c r="E78" s="61">
        <v>789</v>
      </c>
      <c r="F78" s="61">
        <v>2912241</v>
      </c>
      <c r="G78" s="61">
        <v>3691</v>
      </c>
      <c r="H78" s="61">
        <v>6278</v>
      </c>
      <c r="I78" s="61">
        <v>1</v>
      </c>
      <c r="J78" s="61">
        <v>14530</v>
      </c>
      <c r="K78" s="61">
        <v>14536</v>
      </c>
      <c r="L78" s="62">
        <v>188</v>
      </c>
      <c r="M78" s="42" t="s">
        <v>776</v>
      </c>
      <c r="O78" s="33"/>
    </row>
    <row r="79" spans="1:15" x14ac:dyDescent="0.3">
      <c r="A79" s="2" t="s">
        <v>22</v>
      </c>
      <c r="B79" s="56" t="s">
        <v>275</v>
      </c>
      <c r="C79" s="26" t="s">
        <v>268</v>
      </c>
      <c r="D79" s="26" t="s">
        <v>273</v>
      </c>
      <c r="E79" s="61">
        <v>2192</v>
      </c>
      <c r="F79" s="61">
        <v>7094210</v>
      </c>
      <c r="G79" s="61">
        <v>3236</v>
      </c>
      <c r="H79" s="61">
        <v>6684</v>
      </c>
      <c r="I79" s="61">
        <v>7</v>
      </c>
      <c r="J79" s="61">
        <v>14522</v>
      </c>
      <c r="K79" s="61">
        <v>14534</v>
      </c>
      <c r="L79" s="62">
        <v>446</v>
      </c>
      <c r="M79" s="42" t="s">
        <v>777</v>
      </c>
      <c r="O79" s="33"/>
    </row>
    <row r="80" spans="1:15" x14ac:dyDescent="0.3">
      <c r="A80" s="2" t="s">
        <v>22</v>
      </c>
      <c r="B80" s="56" t="s">
        <v>13</v>
      </c>
      <c r="C80" s="26">
        <v>31</v>
      </c>
      <c r="D80" s="26" t="s">
        <v>64</v>
      </c>
      <c r="E80" s="23">
        <v>754</v>
      </c>
      <c r="F80" s="28">
        <v>2931081</v>
      </c>
      <c r="G80" s="23">
        <v>3887</v>
      </c>
      <c r="H80" s="23">
        <v>5954</v>
      </c>
      <c r="I80" s="23">
        <v>1</v>
      </c>
      <c r="J80" s="23">
        <v>14415</v>
      </c>
      <c r="K80" s="23">
        <v>14428</v>
      </c>
      <c r="L80" s="62">
        <v>201</v>
      </c>
      <c r="M80" s="42" t="s">
        <v>778</v>
      </c>
      <c r="O80" s="33"/>
    </row>
    <row r="81" spans="1:15" x14ac:dyDescent="0.3">
      <c r="A81" s="2" t="s">
        <v>22</v>
      </c>
      <c r="B81" s="56" t="s">
        <v>509</v>
      </c>
      <c r="C81" s="26">
        <v>13</v>
      </c>
      <c r="D81" s="26" t="s">
        <v>272</v>
      </c>
      <c r="E81" s="61">
        <v>1819</v>
      </c>
      <c r="F81" s="61">
        <v>3946901</v>
      </c>
      <c r="G81" s="61">
        <v>2170</v>
      </c>
      <c r="H81" s="61">
        <v>3644</v>
      </c>
      <c r="I81" s="61">
        <v>1</v>
      </c>
      <c r="J81" s="61">
        <v>14362</v>
      </c>
      <c r="K81" s="61" t="s">
        <v>70</v>
      </c>
      <c r="L81" s="62" t="s">
        <v>70</v>
      </c>
      <c r="M81" s="73" t="s">
        <v>799</v>
      </c>
      <c r="O81" s="33"/>
    </row>
    <row r="82" spans="1:15" x14ac:dyDescent="0.3">
      <c r="A82" s="2" t="s">
        <v>22</v>
      </c>
      <c r="B82" s="56" t="s">
        <v>525</v>
      </c>
      <c r="C82" s="26">
        <v>82</v>
      </c>
      <c r="D82" s="26" t="s">
        <v>272</v>
      </c>
      <c r="E82" s="61">
        <v>1779</v>
      </c>
      <c r="F82" s="61">
        <v>5469673</v>
      </c>
      <c r="G82" s="61">
        <v>3075</v>
      </c>
      <c r="H82" s="61">
        <v>6057</v>
      </c>
      <c r="I82" s="61">
        <v>1</v>
      </c>
      <c r="J82" s="63">
        <v>28851</v>
      </c>
      <c r="K82" s="61">
        <v>14431</v>
      </c>
      <c r="L82" s="62">
        <v>370</v>
      </c>
      <c r="M82" s="42" t="s">
        <v>779</v>
      </c>
      <c r="O82" s="33"/>
    </row>
    <row r="83" spans="1:15" x14ac:dyDescent="0.3">
      <c r="A83" s="2" t="s">
        <v>23</v>
      </c>
      <c r="B83" s="56" t="s">
        <v>52</v>
      </c>
      <c r="C83" s="26">
        <v>1</v>
      </c>
      <c r="D83" s="26" t="s">
        <v>272</v>
      </c>
      <c r="E83" s="61">
        <v>1235</v>
      </c>
      <c r="F83" s="61">
        <v>2703481</v>
      </c>
      <c r="G83" s="61">
        <v>2189</v>
      </c>
      <c r="H83" s="61">
        <v>4200</v>
      </c>
      <c r="I83" s="61">
        <v>4</v>
      </c>
      <c r="J83" s="61">
        <v>25754</v>
      </c>
      <c r="K83" s="61">
        <v>14701</v>
      </c>
      <c r="L83" s="62">
        <v>170</v>
      </c>
      <c r="M83" s="42" t="s">
        <v>787</v>
      </c>
      <c r="O83" s="33"/>
    </row>
    <row r="84" spans="1:15" x14ac:dyDescent="0.3">
      <c r="A84" s="2" t="s">
        <v>23</v>
      </c>
      <c r="B84" s="56" t="s">
        <v>8</v>
      </c>
      <c r="C84" s="26">
        <v>50</v>
      </c>
      <c r="D84" s="26" t="s">
        <v>64</v>
      </c>
      <c r="E84" s="61">
        <v>627</v>
      </c>
      <c r="F84" s="61">
        <v>2186516</v>
      </c>
      <c r="G84" s="61">
        <v>3487</v>
      </c>
      <c r="H84" s="61">
        <v>5943</v>
      </c>
      <c r="I84" s="61">
        <v>1</v>
      </c>
      <c r="J84" s="61">
        <v>29290</v>
      </c>
      <c r="K84" s="61">
        <v>14655</v>
      </c>
      <c r="L84" s="62">
        <v>146</v>
      </c>
      <c r="M84" s="42" t="s">
        <v>788</v>
      </c>
      <c r="O84" s="33"/>
    </row>
    <row r="85" spans="1:15" x14ac:dyDescent="0.3">
      <c r="A85" s="2" t="s">
        <v>23</v>
      </c>
      <c r="B85" s="56" t="s">
        <v>53</v>
      </c>
      <c r="C85" s="26">
        <v>1</v>
      </c>
      <c r="D85" s="26" t="s">
        <v>272</v>
      </c>
      <c r="E85" s="61">
        <v>1502</v>
      </c>
      <c r="F85" s="61">
        <v>3407314</v>
      </c>
      <c r="G85" s="61">
        <v>2269</v>
      </c>
      <c r="H85" s="61">
        <v>4407</v>
      </c>
      <c r="I85" s="82">
        <v>1</v>
      </c>
      <c r="J85" s="82">
        <v>29580</v>
      </c>
      <c r="K85" s="82">
        <v>14801</v>
      </c>
      <c r="L85" s="83">
        <v>507</v>
      </c>
      <c r="M85" s="79" t="s">
        <v>789</v>
      </c>
      <c r="O85" s="33"/>
    </row>
    <row r="86" spans="1:15" x14ac:dyDescent="0.3">
      <c r="A86" s="2" t="s">
        <v>23</v>
      </c>
      <c r="B86" s="56" t="s">
        <v>53</v>
      </c>
      <c r="C86" s="26">
        <v>1</v>
      </c>
      <c r="D86" s="26" t="s">
        <v>273</v>
      </c>
      <c r="E86" s="63">
        <v>1455</v>
      </c>
      <c r="F86" s="63">
        <v>4248682</v>
      </c>
      <c r="G86" s="63">
        <v>2920</v>
      </c>
      <c r="H86" s="63">
        <v>6959</v>
      </c>
      <c r="I86" s="82"/>
      <c r="J86" s="82"/>
      <c r="K86" s="82"/>
      <c r="L86" s="83"/>
      <c r="M86" s="79"/>
      <c r="O86" s="33"/>
    </row>
    <row r="87" spans="1:15" x14ac:dyDescent="0.3">
      <c r="A87" s="2" t="s">
        <v>23</v>
      </c>
      <c r="B87" s="56" t="s">
        <v>391</v>
      </c>
      <c r="C87" s="26">
        <v>1</v>
      </c>
      <c r="D87" s="26" t="s">
        <v>273</v>
      </c>
      <c r="E87" s="28">
        <v>3880</v>
      </c>
      <c r="F87" s="28">
        <v>12082129</v>
      </c>
      <c r="G87" s="28">
        <v>3114</v>
      </c>
      <c r="H87" s="28">
        <v>5821</v>
      </c>
      <c r="I87" s="23">
        <v>1</v>
      </c>
      <c r="J87" s="23">
        <v>29628</v>
      </c>
      <c r="K87" s="23">
        <v>14821</v>
      </c>
      <c r="L87" s="62">
        <v>783</v>
      </c>
      <c r="M87" s="42" t="s">
        <v>790</v>
      </c>
      <c r="O87" s="33"/>
    </row>
    <row r="88" spans="1:15" x14ac:dyDescent="0.3">
      <c r="A88" s="2" t="s">
        <v>23</v>
      </c>
      <c r="B88" s="56" t="s">
        <v>508</v>
      </c>
      <c r="C88" s="26">
        <v>100</v>
      </c>
      <c r="D88" s="26" t="s">
        <v>64</v>
      </c>
      <c r="E88" s="61">
        <v>1180</v>
      </c>
      <c r="F88" s="61">
        <v>3321448</v>
      </c>
      <c r="G88" s="61">
        <v>2814</v>
      </c>
      <c r="H88" s="61">
        <v>5142</v>
      </c>
      <c r="I88" s="61">
        <v>1</v>
      </c>
      <c r="J88" s="61">
        <v>14653</v>
      </c>
      <c r="K88" s="61">
        <v>14661</v>
      </c>
      <c r="L88" s="27">
        <v>208</v>
      </c>
      <c r="M88" s="42" t="s">
        <v>791</v>
      </c>
      <c r="O88" s="33"/>
    </row>
    <row r="89" spans="1:15" x14ac:dyDescent="0.3">
      <c r="A89" s="2" t="s">
        <v>23</v>
      </c>
      <c r="B89" s="56" t="s">
        <v>54</v>
      </c>
      <c r="C89" s="26">
        <v>1</v>
      </c>
      <c r="D89" s="26" t="s">
        <v>273</v>
      </c>
      <c r="E89" s="61">
        <v>4154</v>
      </c>
      <c r="F89" s="61">
        <v>14248968</v>
      </c>
      <c r="G89" s="61">
        <v>3430</v>
      </c>
      <c r="H89" s="61">
        <v>6291</v>
      </c>
      <c r="I89" s="61">
        <v>1</v>
      </c>
      <c r="J89" s="61">
        <v>29720</v>
      </c>
      <c r="K89" s="23">
        <v>14864</v>
      </c>
      <c r="L89" s="62">
        <v>939</v>
      </c>
      <c r="M89" s="42" t="s">
        <v>792</v>
      </c>
      <c r="O89" s="33"/>
    </row>
    <row r="90" spans="1:15" x14ac:dyDescent="0.3">
      <c r="A90" s="2" t="s">
        <v>23</v>
      </c>
      <c r="B90" s="56" t="s">
        <v>54</v>
      </c>
      <c r="C90" s="26">
        <v>2</v>
      </c>
      <c r="D90" s="26" t="s">
        <v>272</v>
      </c>
      <c r="E90" s="61">
        <v>1161</v>
      </c>
      <c r="F90" s="61">
        <v>3100454</v>
      </c>
      <c r="G90" s="61">
        <v>2671</v>
      </c>
      <c r="H90" s="61">
        <v>4572</v>
      </c>
      <c r="I90" s="61">
        <v>1</v>
      </c>
      <c r="J90" s="61">
        <v>29702</v>
      </c>
      <c r="K90" s="23">
        <v>14864</v>
      </c>
      <c r="L90" s="27">
        <v>204</v>
      </c>
      <c r="M90" s="42" t="s">
        <v>793</v>
      </c>
      <c r="O90" s="33"/>
    </row>
    <row r="91" spans="1:15" x14ac:dyDescent="0.3">
      <c r="A91" s="2" t="s">
        <v>23</v>
      </c>
      <c r="B91" s="56" t="s">
        <v>55</v>
      </c>
      <c r="C91" s="26">
        <v>2</v>
      </c>
      <c r="D91" s="26" t="s">
        <v>272</v>
      </c>
      <c r="E91" s="61">
        <v>2295</v>
      </c>
      <c r="F91" s="61">
        <v>6851373</v>
      </c>
      <c r="G91" s="61">
        <v>2985</v>
      </c>
      <c r="H91" s="61">
        <v>5629</v>
      </c>
      <c r="I91" s="61">
        <v>1</v>
      </c>
      <c r="J91" s="61">
        <v>29665</v>
      </c>
      <c r="K91" s="61">
        <v>14839</v>
      </c>
      <c r="L91" s="27">
        <v>449</v>
      </c>
      <c r="M91" s="42" t="s">
        <v>794</v>
      </c>
      <c r="O91" s="33"/>
    </row>
    <row r="92" spans="1:15" x14ac:dyDescent="0.3">
      <c r="A92" s="2" t="s">
        <v>23</v>
      </c>
      <c r="B92" s="56" t="s">
        <v>56</v>
      </c>
      <c r="C92" s="26">
        <v>3</v>
      </c>
      <c r="D92" s="26" t="s">
        <v>272</v>
      </c>
      <c r="E92" s="61">
        <v>1446</v>
      </c>
      <c r="F92" s="61">
        <v>4535642</v>
      </c>
      <c r="G92" s="61">
        <v>3137</v>
      </c>
      <c r="H92" s="61">
        <v>6050</v>
      </c>
      <c r="I92" s="61">
        <v>1</v>
      </c>
      <c r="J92" s="61">
        <v>29388</v>
      </c>
      <c r="K92" s="61">
        <v>14694</v>
      </c>
      <c r="L92" s="27">
        <v>299</v>
      </c>
      <c r="M92" s="42" t="s">
        <v>795</v>
      </c>
      <c r="O92" s="33"/>
    </row>
    <row r="93" spans="1:15" x14ac:dyDescent="0.3">
      <c r="A93" s="2" t="s">
        <v>23</v>
      </c>
      <c r="B93" s="56" t="s">
        <v>73</v>
      </c>
      <c r="C93" s="26">
        <v>1</v>
      </c>
      <c r="D93" s="26" t="s">
        <v>272</v>
      </c>
      <c r="E93" s="61">
        <v>2390</v>
      </c>
      <c r="F93" s="61">
        <v>6315530</v>
      </c>
      <c r="G93" s="61">
        <v>2643</v>
      </c>
      <c r="H93" s="61">
        <v>4887</v>
      </c>
      <c r="I93" s="61">
        <v>1</v>
      </c>
      <c r="J93" s="61">
        <v>29495</v>
      </c>
      <c r="K93" s="61">
        <v>14760</v>
      </c>
      <c r="L93" s="27">
        <v>411</v>
      </c>
      <c r="M93" s="42" t="s">
        <v>796</v>
      </c>
      <c r="O93" s="33"/>
    </row>
    <row r="94" spans="1:15" x14ac:dyDescent="0.3">
      <c r="A94" s="2" t="s">
        <v>23</v>
      </c>
      <c r="B94" s="56" t="s">
        <v>58</v>
      </c>
      <c r="C94" s="26">
        <v>1</v>
      </c>
      <c r="D94" s="26" t="s">
        <v>272</v>
      </c>
      <c r="E94" s="61">
        <v>1567</v>
      </c>
      <c r="F94" s="61">
        <v>4403395</v>
      </c>
      <c r="G94" s="61">
        <v>2810</v>
      </c>
      <c r="H94" s="61">
        <v>5484</v>
      </c>
      <c r="I94" s="61">
        <v>1</v>
      </c>
      <c r="J94" s="61">
        <v>30295</v>
      </c>
      <c r="K94" s="61">
        <v>15156</v>
      </c>
      <c r="L94" s="27">
        <v>284</v>
      </c>
      <c r="M94" s="42" t="s">
        <v>780</v>
      </c>
      <c r="O94" s="33"/>
    </row>
    <row r="95" spans="1:15" x14ac:dyDescent="0.3">
      <c r="A95" s="2" t="s">
        <v>23</v>
      </c>
      <c r="B95" s="56" t="s">
        <v>506</v>
      </c>
      <c r="C95" s="26">
        <v>125</v>
      </c>
      <c r="D95" s="26" t="s">
        <v>272</v>
      </c>
      <c r="E95" s="61">
        <v>1776</v>
      </c>
      <c r="F95" s="61">
        <v>3550601</v>
      </c>
      <c r="G95" s="61">
        <v>1999</v>
      </c>
      <c r="H95" s="61">
        <v>3851</v>
      </c>
      <c r="I95" s="61">
        <v>1</v>
      </c>
      <c r="J95" s="61">
        <v>14740</v>
      </c>
      <c r="K95" s="61">
        <v>14743</v>
      </c>
      <c r="L95" s="27">
        <v>190</v>
      </c>
      <c r="M95" s="42" t="s">
        <v>781</v>
      </c>
      <c r="O95" s="33"/>
    </row>
    <row r="96" spans="1:15" x14ac:dyDescent="0.3">
      <c r="A96" s="2" t="s">
        <v>23</v>
      </c>
      <c r="B96" s="56" t="s">
        <v>507</v>
      </c>
      <c r="C96" s="26">
        <v>44</v>
      </c>
      <c r="D96" s="26" t="s">
        <v>272</v>
      </c>
      <c r="E96" s="61">
        <v>2072</v>
      </c>
      <c r="F96" s="61">
        <v>5384923</v>
      </c>
      <c r="G96" s="61">
        <v>2599</v>
      </c>
      <c r="H96" s="61">
        <v>4757</v>
      </c>
      <c r="I96" s="61">
        <v>1</v>
      </c>
      <c r="J96" s="61">
        <v>14708</v>
      </c>
      <c r="K96" s="61">
        <v>14714</v>
      </c>
      <c r="L96" s="27">
        <v>335</v>
      </c>
      <c r="M96" s="42" t="s">
        <v>782</v>
      </c>
      <c r="O96" s="33"/>
    </row>
    <row r="97" spans="1:15" x14ac:dyDescent="0.3">
      <c r="A97" s="2" t="s">
        <v>23</v>
      </c>
      <c r="B97" s="56" t="s">
        <v>59</v>
      </c>
      <c r="C97" s="26">
        <v>3</v>
      </c>
      <c r="D97" s="26" t="s">
        <v>272</v>
      </c>
      <c r="E97" s="61">
        <v>851</v>
      </c>
      <c r="F97" s="61">
        <v>2453075</v>
      </c>
      <c r="G97" s="61">
        <v>2883</v>
      </c>
      <c r="H97" s="61">
        <v>6098</v>
      </c>
      <c r="I97" s="61">
        <v>1</v>
      </c>
      <c r="J97" s="61">
        <v>15155</v>
      </c>
      <c r="K97" s="61">
        <v>15160</v>
      </c>
      <c r="L97" s="27">
        <v>159</v>
      </c>
      <c r="M97" s="42" t="s">
        <v>783</v>
      </c>
      <c r="O97" s="33"/>
    </row>
    <row r="98" spans="1:15" x14ac:dyDescent="0.3">
      <c r="A98" s="2" t="s">
        <v>23</v>
      </c>
      <c r="B98" s="56" t="s">
        <v>74</v>
      </c>
      <c r="C98" s="26">
        <v>1</v>
      </c>
      <c r="D98" s="26" t="s">
        <v>272</v>
      </c>
      <c r="E98" s="63">
        <v>1612</v>
      </c>
      <c r="F98" s="61">
        <v>4379714</v>
      </c>
      <c r="G98" s="61">
        <v>2717</v>
      </c>
      <c r="H98" s="61">
        <v>4876</v>
      </c>
      <c r="I98" s="61">
        <v>1</v>
      </c>
      <c r="J98" s="61">
        <v>30141</v>
      </c>
      <c r="K98" s="61">
        <v>15077</v>
      </c>
      <c r="L98" s="27">
        <v>283</v>
      </c>
      <c r="M98" s="42" t="s">
        <v>784</v>
      </c>
      <c r="O98" s="33"/>
    </row>
    <row r="99" spans="1:15" x14ac:dyDescent="0.3">
      <c r="A99" s="2" t="s">
        <v>23</v>
      </c>
      <c r="B99" s="56" t="s">
        <v>65</v>
      </c>
      <c r="C99" s="26">
        <v>52</v>
      </c>
      <c r="D99" s="26" t="s">
        <v>272</v>
      </c>
      <c r="E99" s="61">
        <v>651</v>
      </c>
      <c r="F99" s="61">
        <v>2273961</v>
      </c>
      <c r="G99" s="61">
        <v>3493</v>
      </c>
      <c r="H99" s="61">
        <v>6591</v>
      </c>
      <c r="I99" s="61">
        <v>1</v>
      </c>
      <c r="J99" s="61">
        <v>14720</v>
      </c>
      <c r="K99" s="61">
        <v>14721</v>
      </c>
      <c r="L99" s="27">
        <v>149</v>
      </c>
      <c r="M99" s="42" t="s">
        <v>785</v>
      </c>
      <c r="O99" s="33"/>
    </row>
    <row r="100" spans="1:15" ht="15" thickBot="1" x14ac:dyDescent="0.35">
      <c r="A100" s="10" t="s">
        <v>23</v>
      </c>
      <c r="B100" s="47" t="s">
        <v>19</v>
      </c>
      <c r="C100" s="29">
        <v>59</v>
      </c>
      <c r="D100" s="29" t="s">
        <v>272</v>
      </c>
      <c r="E100" s="24">
        <v>1309</v>
      </c>
      <c r="F100" s="24">
        <v>3000354</v>
      </c>
      <c r="G100" s="24">
        <v>2292</v>
      </c>
      <c r="H100" s="24">
        <v>4479</v>
      </c>
      <c r="I100" s="30">
        <v>1</v>
      </c>
      <c r="J100" s="30">
        <v>14736</v>
      </c>
      <c r="K100" s="30">
        <v>14739</v>
      </c>
      <c r="L100" s="30">
        <v>186</v>
      </c>
      <c r="M100" s="74" t="s">
        <v>786</v>
      </c>
      <c r="O100" s="33"/>
    </row>
    <row r="101" spans="1:15" x14ac:dyDescent="0.3">
      <c r="A101" s="15" t="s">
        <v>71</v>
      </c>
      <c r="B101" s="3"/>
      <c r="C101" s="17"/>
      <c r="D101" s="17"/>
      <c r="E101" s="61"/>
      <c r="F101" s="61"/>
      <c r="G101" s="61"/>
      <c r="H101" s="61"/>
      <c r="I101" s="25"/>
      <c r="J101" s="61"/>
      <c r="K101" s="61"/>
      <c r="L101" s="25"/>
      <c r="M101" s="42"/>
    </row>
    <row r="102" spans="1:15" x14ac:dyDescent="0.3">
      <c r="A102" s="15" t="s">
        <v>653</v>
      </c>
      <c r="B102" s="3"/>
      <c r="C102" s="17"/>
      <c r="D102" s="17"/>
      <c r="E102" s="66"/>
      <c r="F102" s="66"/>
      <c r="G102" s="67"/>
      <c r="H102" s="66"/>
      <c r="I102" s="25"/>
      <c r="J102" s="66"/>
      <c r="K102" s="66"/>
      <c r="L102" s="26"/>
      <c r="M102" s="42"/>
    </row>
    <row r="103" spans="1:15" x14ac:dyDescent="0.3">
      <c r="A103" s="15" t="s">
        <v>172</v>
      </c>
      <c r="B103" s="3"/>
      <c r="C103" s="17"/>
      <c r="D103" s="17"/>
      <c r="E103" s="66"/>
      <c r="F103" s="66"/>
      <c r="G103" s="66"/>
      <c r="H103" s="66"/>
      <c r="I103" s="25"/>
      <c r="J103" s="66"/>
      <c r="K103" s="66"/>
      <c r="L103" s="26"/>
      <c r="M103" s="42"/>
    </row>
    <row r="104" spans="1:15" x14ac:dyDescent="0.3">
      <c r="A104" s="15" t="s">
        <v>171</v>
      </c>
      <c r="B104" s="15"/>
      <c r="C104" s="17"/>
      <c r="D104" s="17"/>
      <c r="E104" s="66"/>
      <c r="F104" s="66"/>
      <c r="G104" s="66"/>
      <c r="H104" s="66"/>
      <c r="I104" s="25"/>
      <c r="J104" s="66"/>
      <c r="K104" s="66"/>
      <c r="L104" s="25"/>
      <c r="M104" s="42"/>
    </row>
    <row r="105" spans="1:15" x14ac:dyDescent="0.3">
      <c r="B105" s="5"/>
      <c r="C105" s="19"/>
      <c r="D105" s="19"/>
      <c r="E105" s="68"/>
      <c r="F105" s="68"/>
      <c r="G105" s="69"/>
      <c r="H105" s="69"/>
      <c r="I105" s="71"/>
      <c r="J105" s="69"/>
      <c r="K105" s="69"/>
      <c r="L105" s="71"/>
    </row>
    <row r="106" spans="1:15" x14ac:dyDescent="0.3">
      <c r="B106" s="5"/>
      <c r="C106" s="19"/>
      <c r="D106" s="19"/>
      <c r="E106" s="69"/>
      <c r="F106" s="69"/>
      <c r="G106" s="69"/>
      <c r="H106" s="69"/>
      <c r="I106" s="71"/>
      <c r="J106" s="69"/>
      <c r="K106" s="69"/>
      <c r="L106" s="71"/>
    </row>
    <row r="107" spans="1:15" x14ac:dyDescent="0.3">
      <c r="B107" s="5"/>
      <c r="C107" s="19"/>
      <c r="D107" s="19"/>
      <c r="E107" s="69"/>
      <c r="F107" s="69"/>
      <c r="G107" s="69"/>
      <c r="H107" s="69"/>
      <c r="I107" s="71"/>
      <c r="J107" s="69"/>
      <c r="K107" s="69"/>
      <c r="L107" s="71"/>
    </row>
    <row r="108" spans="1:15" x14ac:dyDescent="0.3">
      <c r="B108" s="5"/>
      <c r="C108" s="19"/>
      <c r="D108" s="19"/>
      <c r="E108" s="69"/>
      <c r="F108" s="69"/>
      <c r="G108" s="69"/>
      <c r="H108" s="69"/>
      <c r="I108" s="71"/>
      <c r="J108" s="69"/>
      <c r="K108" s="69"/>
      <c r="L108" s="71"/>
    </row>
    <row r="109" spans="1:15" x14ac:dyDescent="0.3">
      <c r="B109" s="5"/>
      <c r="C109" s="19"/>
      <c r="D109" s="19"/>
      <c r="E109" s="69"/>
      <c r="F109" s="69"/>
      <c r="G109" s="69"/>
      <c r="H109" s="69"/>
      <c r="I109" s="71"/>
      <c r="J109" s="69"/>
      <c r="K109" s="69"/>
      <c r="L109" s="71"/>
    </row>
    <row r="110" spans="1:15" x14ac:dyDescent="0.3">
      <c r="B110" s="5"/>
      <c r="C110" s="19"/>
      <c r="D110" s="19"/>
      <c r="E110" s="69"/>
      <c r="F110" s="69"/>
      <c r="G110" s="69"/>
      <c r="H110" s="69"/>
      <c r="I110" s="71"/>
      <c r="J110" s="69"/>
      <c r="K110" s="69"/>
      <c r="L110" s="71"/>
    </row>
    <row r="111" spans="1:15" x14ac:dyDescent="0.3">
      <c r="B111" s="19"/>
      <c r="C111" s="7"/>
      <c r="D111" s="7"/>
      <c r="E111" s="71"/>
      <c r="F111" s="55"/>
      <c r="G111" s="55"/>
      <c r="H111" s="55"/>
      <c r="J111" s="55"/>
      <c r="K111" s="55"/>
    </row>
    <row r="112" spans="1:15" x14ac:dyDescent="0.3">
      <c r="B112" s="19"/>
      <c r="C112" s="7"/>
      <c r="D112" s="7"/>
      <c r="E112" s="71"/>
      <c r="F112" s="55"/>
      <c r="G112" s="55"/>
      <c r="H112" s="55"/>
      <c r="J112" s="55"/>
      <c r="K112" s="55"/>
    </row>
    <row r="113" spans="2:11" x14ac:dyDescent="0.3">
      <c r="B113" s="19"/>
      <c r="C113" s="7"/>
      <c r="D113" s="7"/>
      <c r="E113" s="71"/>
      <c r="F113" s="55"/>
      <c r="G113" s="55"/>
      <c r="H113" s="55"/>
      <c r="J113" s="55"/>
      <c r="K113" s="55"/>
    </row>
    <row r="114" spans="2:11" x14ac:dyDescent="0.3">
      <c r="B114" s="19"/>
      <c r="C114" s="7"/>
      <c r="D114" s="7"/>
      <c r="E114" s="71"/>
      <c r="F114" s="55"/>
      <c r="G114" s="55"/>
      <c r="H114" s="55"/>
      <c r="J114" s="55"/>
      <c r="K114" s="55"/>
    </row>
    <row r="115" spans="2:11" x14ac:dyDescent="0.3">
      <c r="B115" s="19"/>
      <c r="C115" s="7"/>
      <c r="D115" s="7"/>
      <c r="E115" s="71"/>
      <c r="F115" s="55"/>
      <c r="G115" s="55"/>
      <c r="H115" s="55"/>
      <c r="J115" s="55"/>
      <c r="K115" s="55"/>
    </row>
    <row r="116" spans="2:11" x14ac:dyDescent="0.3">
      <c r="B116" s="19"/>
      <c r="C116" s="7"/>
      <c r="D116" s="7"/>
      <c r="E116" s="71"/>
      <c r="F116" s="55"/>
      <c r="G116" s="55"/>
      <c r="H116" s="55"/>
      <c r="J116" s="55"/>
      <c r="K116" s="55"/>
    </row>
    <row r="117" spans="2:11" x14ac:dyDescent="0.3">
      <c r="B117" s="19"/>
      <c r="C117" s="7"/>
      <c r="D117" s="7"/>
      <c r="E117" s="71"/>
      <c r="F117" s="55"/>
      <c r="G117" s="55"/>
      <c r="H117" s="55"/>
      <c r="J117" s="55"/>
      <c r="K117" s="55"/>
    </row>
    <row r="118" spans="2:11" x14ac:dyDescent="0.3">
      <c r="B118" s="19"/>
      <c r="C118" s="7"/>
      <c r="D118" s="7"/>
      <c r="E118" s="71"/>
      <c r="F118" s="55"/>
      <c r="G118" s="55"/>
      <c r="H118" s="55"/>
      <c r="J118" s="55"/>
      <c r="K118" s="55"/>
    </row>
    <row r="119" spans="2:11" x14ac:dyDescent="0.3">
      <c r="B119" s="19"/>
      <c r="C119" s="7"/>
      <c r="D119" s="7"/>
      <c r="E119" s="71"/>
      <c r="F119" s="55"/>
      <c r="G119" s="55"/>
      <c r="H119" s="55"/>
      <c r="J119" s="55"/>
      <c r="K119" s="55"/>
    </row>
    <row r="120" spans="2:11" x14ac:dyDescent="0.3">
      <c r="B120" s="19"/>
      <c r="C120" s="7"/>
      <c r="D120" s="7"/>
      <c r="E120" s="71"/>
      <c r="F120" s="55"/>
      <c r="G120" s="55"/>
      <c r="H120" s="55"/>
      <c r="J120" s="55"/>
      <c r="K120" s="55"/>
    </row>
    <row r="121" spans="2:11" x14ac:dyDescent="0.3">
      <c r="B121" s="19"/>
      <c r="C121" s="7"/>
      <c r="D121" s="7"/>
      <c r="E121" s="71"/>
      <c r="F121" s="55"/>
      <c r="G121" s="55"/>
      <c r="H121" s="55"/>
      <c r="J121" s="55"/>
      <c r="K121" s="55"/>
    </row>
    <row r="122" spans="2:11" x14ac:dyDescent="0.3">
      <c r="B122" s="19"/>
      <c r="C122" s="7"/>
      <c r="D122" s="7"/>
      <c r="E122" s="71"/>
      <c r="F122" s="55"/>
      <c r="G122" s="55"/>
      <c r="H122" s="55"/>
      <c r="J122" s="55"/>
      <c r="K122" s="55"/>
    </row>
    <row r="123" spans="2:11" x14ac:dyDescent="0.3">
      <c r="B123" s="19"/>
      <c r="C123" s="7"/>
      <c r="D123" s="7"/>
      <c r="E123" s="71"/>
      <c r="F123" s="55"/>
      <c r="G123" s="55"/>
      <c r="H123" s="55"/>
      <c r="J123" s="55"/>
      <c r="K123" s="55"/>
    </row>
    <row r="124" spans="2:11" x14ac:dyDescent="0.3">
      <c r="B124" s="19"/>
      <c r="C124" s="7"/>
      <c r="D124" s="7"/>
      <c r="E124" s="71"/>
      <c r="F124" s="55"/>
      <c r="G124" s="55"/>
      <c r="H124" s="55"/>
      <c r="J124" s="55"/>
      <c r="K124" s="55"/>
    </row>
    <row r="125" spans="2:11" x14ac:dyDescent="0.3">
      <c r="B125" s="19"/>
      <c r="C125" s="7"/>
      <c r="D125" s="7"/>
      <c r="E125" s="71"/>
      <c r="F125" s="55"/>
      <c r="G125" s="55"/>
      <c r="H125" s="55"/>
      <c r="J125" s="55"/>
      <c r="K125" s="55"/>
    </row>
    <row r="126" spans="2:11" x14ac:dyDescent="0.3">
      <c r="B126" s="23"/>
      <c r="C126" s="7"/>
      <c r="D126" s="7"/>
      <c r="E126" s="71"/>
      <c r="F126" s="55"/>
      <c r="G126" s="55"/>
      <c r="H126" s="55"/>
      <c r="J126" s="55"/>
      <c r="K126" s="55"/>
    </row>
    <row r="127" spans="2:11" x14ac:dyDescent="0.3">
      <c r="B127" s="23"/>
      <c r="C127" s="7"/>
      <c r="D127" s="7"/>
      <c r="E127" s="71"/>
      <c r="F127" s="55"/>
      <c r="G127" s="55"/>
      <c r="H127" s="55"/>
      <c r="J127" s="55"/>
      <c r="K127" s="55"/>
    </row>
    <row r="128" spans="2:11" x14ac:dyDescent="0.3">
      <c r="B128" s="23"/>
      <c r="C128" s="7"/>
      <c r="D128" s="7"/>
      <c r="E128" s="71"/>
      <c r="F128" s="55"/>
      <c r="G128" s="55"/>
      <c r="H128" s="55"/>
      <c r="J128" s="55"/>
      <c r="K128" s="55"/>
    </row>
    <row r="129" spans="2:11" x14ac:dyDescent="0.3">
      <c r="B129" s="23"/>
      <c r="C129" s="7"/>
      <c r="D129" s="7"/>
      <c r="E129" s="71"/>
      <c r="F129" s="55"/>
      <c r="G129" s="55"/>
      <c r="H129" s="55"/>
      <c r="J129" s="55"/>
      <c r="K129" s="55"/>
    </row>
    <row r="130" spans="2:11" x14ac:dyDescent="0.3">
      <c r="B130" s="23"/>
      <c r="C130" s="7"/>
      <c r="D130" s="7"/>
      <c r="E130" s="71"/>
      <c r="F130" s="55"/>
      <c r="G130" s="55"/>
      <c r="H130" s="55"/>
      <c r="J130" s="55"/>
      <c r="K130" s="55"/>
    </row>
    <row r="131" spans="2:11" x14ac:dyDescent="0.3">
      <c r="B131" s="23"/>
      <c r="C131" s="7"/>
      <c r="D131" s="7"/>
      <c r="E131" s="71"/>
      <c r="F131" s="55"/>
      <c r="G131" s="55"/>
      <c r="H131" s="55"/>
      <c r="J131" s="55"/>
      <c r="K131" s="55"/>
    </row>
    <row r="132" spans="2:11" x14ac:dyDescent="0.3">
      <c r="B132" s="23"/>
      <c r="C132" s="7"/>
      <c r="D132" s="7"/>
      <c r="E132" s="71"/>
      <c r="F132" s="55"/>
      <c r="G132" s="55"/>
      <c r="H132" s="55"/>
      <c r="J132" s="55"/>
      <c r="K132" s="55"/>
    </row>
    <row r="133" spans="2:11" x14ac:dyDescent="0.3">
      <c r="B133" s="23"/>
      <c r="C133" s="7"/>
      <c r="D133" s="7"/>
      <c r="E133" s="71"/>
      <c r="F133" s="55"/>
      <c r="G133" s="55"/>
      <c r="H133" s="55"/>
      <c r="J133" s="55"/>
      <c r="K133" s="55"/>
    </row>
    <row r="134" spans="2:11" x14ac:dyDescent="0.3">
      <c r="B134" s="23"/>
      <c r="C134" s="7"/>
      <c r="D134" s="7"/>
      <c r="E134" s="71"/>
      <c r="F134" s="55"/>
      <c r="G134" s="55"/>
      <c r="H134" s="55"/>
      <c r="J134" s="55"/>
      <c r="K134" s="55"/>
    </row>
    <row r="135" spans="2:11" x14ac:dyDescent="0.3">
      <c r="B135" s="23"/>
      <c r="C135" s="7"/>
      <c r="D135" s="7"/>
      <c r="E135" s="71"/>
      <c r="F135" s="55"/>
      <c r="G135" s="55"/>
      <c r="H135" s="55"/>
      <c r="J135" s="55"/>
      <c r="K135" s="55"/>
    </row>
    <row r="136" spans="2:11" x14ac:dyDescent="0.3">
      <c r="B136" s="23"/>
      <c r="C136" s="23"/>
      <c r="D136" s="7"/>
      <c r="E136" s="71"/>
      <c r="F136" s="55"/>
      <c r="G136" s="55"/>
      <c r="H136" s="55"/>
      <c r="J136" s="55"/>
      <c r="K136" s="55"/>
    </row>
    <row r="137" spans="2:11" x14ac:dyDescent="0.3">
      <c r="B137" s="23"/>
      <c r="C137" s="23"/>
      <c r="D137" s="7"/>
      <c r="E137" s="71"/>
      <c r="F137" s="55"/>
      <c r="G137" s="55"/>
      <c r="H137" s="55"/>
      <c r="J137" s="55"/>
      <c r="K137" s="55"/>
    </row>
    <row r="138" spans="2:11" x14ac:dyDescent="0.3">
      <c r="B138" s="23"/>
      <c r="C138" s="23"/>
      <c r="D138" s="7"/>
      <c r="E138" s="71"/>
      <c r="F138" s="55"/>
      <c r="G138" s="55"/>
      <c r="H138" s="55"/>
      <c r="J138" s="55"/>
      <c r="K138" s="55"/>
    </row>
    <row r="139" spans="2:11" x14ac:dyDescent="0.3">
      <c r="B139" s="23"/>
      <c r="C139" s="23"/>
      <c r="D139" s="7"/>
      <c r="E139" s="55"/>
      <c r="F139" s="55"/>
      <c r="G139" s="55"/>
      <c r="H139" s="55"/>
      <c r="J139" s="55"/>
      <c r="K139" s="55"/>
    </row>
    <row r="140" spans="2:11" x14ac:dyDescent="0.3">
      <c r="B140" s="32"/>
      <c r="C140" s="23"/>
      <c r="D140" s="20"/>
      <c r="E140" s="55"/>
      <c r="F140" s="55"/>
      <c r="G140" s="55"/>
      <c r="H140" s="55"/>
      <c r="J140" s="55"/>
      <c r="K140" s="55"/>
    </row>
    <row r="141" spans="2:11" x14ac:dyDescent="0.3">
      <c r="B141" s="23"/>
      <c r="C141" s="23"/>
      <c r="D141" s="20"/>
      <c r="E141" s="55"/>
      <c r="F141" s="55"/>
      <c r="G141" s="55"/>
      <c r="H141" s="55"/>
      <c r="J141" s="55"/>
      <c r="K141" s="55"/>
    </row>
    <row r="142" spans="2:11" x14ac:dyDescent="0.3">
      <c r="B142" s="23"/>
      <c r="C142" s="23"/>
      <c r="D142" s="20"/>
      <c r="E142" s="55"/>
      <c r="F142" s="55"/>
      <c r="G142" s="55"/>
      <c r="H142" s="55"/>
      <c r="J142" s="55"/>
      <c r="K142" s="55"/>
    </row>
    <row r="143" spans="2:11" x14ac:dyDescent="0.3">
      <c r="B143" s="23"/>
      <c r="C143" s="23"/>
      <c r="D143" s="20"/>
      <c r="E143" s="55"/>
      <c r="F143" s="55"/>
      <c r="G143" s="55"/>
      <c r="H143" s="55"/>
      <c r="J143" s="55"/>
      <c r="K143" s="55"/>
    </row>
    <row r="144" spans="2:11" x14ac:dyDescent="0.3">
      <c r="B144" s="23"/>
      <c r="C144" s="23"/>
      <c r="D144" s="20"/>
      <c r="E144" s="55"/>
      <c r="F144" s="55"/>
      <c r="G144" s="55"/>
      <c r="H144" s="55"/>
      <c r="J144" s="55"/>
      <c r="K144" s="55"/>
    </row>
    <row r="145" spans="2:11" x14ac:dyDescent="0.3">
      <c r="B145" s="23"/>
      <c r="C145" s="23"/>
      <c r="D145" s="20"/>
      <c r="E145" s="55"/>
      <c r="F145" s="55"/>
      <c r="G145" s="55"/>
      <c r="H145" s="55"/>
      <c r="J145" s="55"/>
      <c r="K145" s="55"/>
    </row>
    <row r="146" spans="2:11" x14ac:dyDescent="0.3">
      <c r="B146" s="23"/>
      <c r="C146" s="23"/>
      <c r="D146" s="20"/>
      <c r="E146" s="55"/>
      <c r="F146" s="55"/>
      <c r="G146" s="55"/>
      <c r="H146" s="55"/>
      <c r="J146" s="55"/>
      <c r="K146" s="55"/>
    </row>
    <row r="147" spans="2:11" x14ac:dyDescent="0.3">
      <c r="B147" s="23"/>
      <c r="C147" s="23"/>
      <c r="D147" s="20"/>
      <c r="E147" s="55"/>
      <c r="F147" s="55"/>
      <c r="G147" s="55"/>
      <c r="H147" s="55"/>
      <c r="J147" s="55"/>
      <c r="K147" s="55"/>
    </row>
    <row r="148" spans="2:11" x14ac:dyDescent="0.3">
      <c r="B148" s="23"/>
      <c r="C148" s="23"/>
      <c r="D148" s="20"/>
      <c r="E148" s="55"/>
      <c r="F148" s="55"/>
      <c r="G148" s="55"/>
      <c r="H148" s="55"/>
      <c r="J148" s="55"/>
      <c r="K148" s="55"/>
    </row>
    <row r="149" spans="2:11" x14ac:dyDescent="0.3">
      <c r="B149" s="23"/>
      <c r="C149" s="23"/>
      <c r="D149" s="20"/>
      <c r="E149" s="55"/>
      <c r="F149" s="55"/>
      <c r="G149" s="55"/>
      <c r="H149" s="55"/>
      <c r="J149" s="55"/>
      <c r="K149" s="55"/>
    </row>
    <row r="150" spans="2:11" x14ac:dyDescent="0.3">
      <c r="B150" s="23"/>
      <c r="C150" s="32"/>
      <c r="D150" s="20"/>
      <c r="E150" s="55"/>
      <c r="F150" s="55"/>
      <c r="G150" s="55"/>
      <c r="H150" s="55"/>
      <c r="J150" s="55"/>
      <c r="K150" s="55"/>
    </row>
    <row r="151" spans="2:11" x14ac:dyDescent="0.3">
      <c r="B151" s="23"/>
      <c r="C151" s="23"/>
      <c r="D151" s="20"/>
      <c r="E151" s="55"/>
      <c r="F151" s="55"/>
      <c r="G151" s="55"/>
      <c r="H151" s="55"/>
      <c r="J151" s="55"/>
      <c r="K151" s="55"/>
    </row>
    <row r="152" spans="2:11" x14ac:dyDescent="0.3">
      <c r="B152" s="23"/>
      <c r="C152" s="23"/>
      <c r="D152" s="20"/>
      <c r="E152" s="55"/>
      <c r="F152" s="55"/>
      <c r="G152" s="55"/>
      <c r="H152" s="55"/>
      <c r="J152" s="55"/>
      <c r="K152" s="55"/>
    </row>
    <row r="153" spans="2:11" x14ac:dyDescent="0.3">
      <c r="B153" s="23"/>
      <c r="C153" s="23"/>
      <c r="D153" s="20"/>
      <c r="E153" s="55"/>
      <c r="F153" s="55"/>
      <c r="G153" s="55"/>
      <c r="H153" s="55"/>
      <c r="J153" s="55"/>
      <c r="K153" s="55"/>
    </row>
    <row r="154" spans="2:11" x14ac:dyDescent="0.3">
      <c r="B154" s="23"/>
      <c r="C154" s="23"/>
      <c r="D154" s="20"/>
      <c r="E154" s="55"/>
      <c r="F154" s="55"/>
      <c r="G154" s="55"/>
      <c r="H154" s="55"/>
      <c r="J154" s="55"/>
      <c r="K154" s="55"/>
    </row>
    <row r="155" spans="2:11" x14ac:dyDescent="0.3">
      <c r="B155" s="28"/>
      <c r="C155" s="23"/>
      <c r="D155" s="20"/>
      <c r="E155" s="55"/>
      <c r="F155" s="55"/>
      <c r="G155" s="55"/>
      <c r="H155" s="55"/>
      <c r="J155" s="55"/>
      <c r="K155" s="55"/>
    </row>
    <row r="156" spans="2:11" x14ac:dyDescent="0.3">
      <c r="B156" s="28"/>
      <c r="C156" s="23"/>
      <c r="D156" s="20"/>
      <c r="E156" s="55"/>
      <c r="F156" s="55"/>
      <c r="G156" s="55"/>
      <c r="H156" s="55"/>
      <c r="J156" s="55"/>
      <c r="K156" s="55"/>
    </row>
    <row r="157" spans="2:11" x14ac:dyDescent="0.3">
      <c r="B157" s="23"/>
      <c r="C157" s="23"/>
      <c r="D157" s="20"/>
      <c r="E157" s="55"/>
      <c r="F157" s="55"/>
      <c r="G157" s="55"/>
      <c r="H157" s="55"/>
      <c r="J157" s="55"/>
      <c r="K157" s="55"/>
    </row>
    <row r="158" spans="2:11" x14ac:dyDescent="0.3">
      <c r="B158" s="23"/>
      <c r="C158" s="23"/>
      <c r="D158" s="20"/>
      <c r="E158" s="55"/>
      <c r="F158" s="55"/>
      <c r="G158" s="55"/>
      <c r="H158" s="55"/>
      <c r="J158" s="55"/>
      <c r="K158" s="55"/>
    </row>
    <row r="159" spans="2:11" x14ac:dyDescent="0.3">
      <c r="B159" s="23"/>
      <c r="C159" s="23"/>
      <c r="D159" s="20"/>
      <c r="E159" s="55"/>
      <c r="F159" s="55"/>
      <c r="G159" s="55"/>
      <c r="H159" s="55"/>
      <c r="J159" s="55"/>
      <c r="K159" s="55"/>
    </row>
    <row r="160" spans="2:11" x14ac:dyDescent="0.3">
      <c r="B160" s="23"/>
      <c r="C160" s="23"/>
      <c r="D160" s="20"/>
      <c r="E160" s="55"/>
      <c r="F160" s="55"/>
      <c r="G160" s="55"/>
      <c r="H160" s="55"/>
      <c r="J160" s="55"/>
      <c r="K160" s="55"/>
    </row>
    <row r="161" spans="2:11" x14ac:dyDescent="0.3">
      <c r="B161" s="23"/>
      <c r="C161" s="23"/>
      <c r="D161" s="20"/>
      <c r="E161" s="55"/>
      <c r="F161" s="55"/>
      <c r="G161" s="55"/>
      <c r="H161" s="55"/>
      <c r="J161" s="55"/>
      <c r="K161" s="55"/>
    </row>
    <row r="162" spans="2:11" x14ac:dyDescent="0.3">
      <c r="B162" s="23"/>
      <c r="C162" s="23"/>
      <c r="D162" s="20"/>
      <c r="E162" s="55"/>
      <c r="F162" s="55"/>
      <c r="G162" s="55"/>
      <c r="H162" s="55"/>
      <c r="J162" s="55"/>
      <c r="K162" s="55"/>
    </row>
    <row r="163" spans="2:11" x14ac:dyDescent="0.3">
      <c r="B163" s="23"/>
      <c r="C163" s="23"/>
      <c r="D163" s="20"/>
      <c r="E163" s="55"/>
      <c r="F163" s="55"/>
      <c r="G163" s="55"/>
      <c r="H163" s="55"/>
      <c r="J163" s="55"/>
      <c r="K163" s="55"/>
    </row>
    <row r="164" spans="2:11" x14ac:dyDescent="0.3">
      <c r="B164" s="23"/>
      <c r="C164" s="23"/>
      <c r="D164" s="20"/>
      <c r="E164" s="55"/>
      <c r="F164" s="55"/>
      <c r="G164" s="55"/>
      <c r="H164" s="55"/>
      <c r="J164" s="55"/>
      <c r="K164" s="55"/>
    </row>
    <row r="165" spans="2:11" x14ac:dyDescent="0.3">
      <c r="B165" s="23"/>
      <c r="C165" s="28"/>
      <c r="D165" s="20"/>
      <c r="E165" s="55"/>
      <c r="F165" s="55"/>
      <c r="G165" s="55"/>
      <c r="H165" s="55"/>
      <c r="J165" s="55"/>
      <c r="K165" s="55"/>
    </row>
    <row r="166" spans="2:11" x14ac:dyDescent="0.3">
      <c r="B166" s="23"/>
      <c r="C166" s="28"/>
      <c r="D166" s="20"/>
      <c r="E166" s="55"/>
      <c r="F166" s="55"/>
      <c r="G166" s="55"/>
      <c r="H166" s="55"/>
      <c r="J166" s="55"/>
      <c r="K166" s="55"/>
    </row>
    <row r="167" spans="2:11" x14ac:dyDescent="0.3">
      <c r="B167" s="23"/>
      <c r="C167" s="23"/>
      <c r="D167" s="20"/>
      <c r="E167" s="55"/>
      <c r="F167" s="55"/>
      <c r="G167" s="55"/>
      <c r="H167" s="55"/>
      <c r="J167" s="55"/>
      <c r="K167" s="55"/>
    </row>
    <row r="168" spans="2:11" x14ac:dyDescent="0.3">
      <c r="B168" s="23"/>
      <c r="C168" s="23"/>
      <c r="D168" s="20"/>
      <c r="E168" s="55"/>
      <c r="F168" s="55"/>
      <c r="G168" s="55"/>
      <c r="H168" s="55"/>
      <c r="J168" s="55"/>
      <c r="K168" s="55"/>
    </row>
    <row r="169" spans="2:11" x14ac:dyDescent="0.3">
      <c r="B169" s="23"/>
      <c r="C169" s="23"/>
      <c r="D169" s="20"/>
      <c r="E169" s="55"/>
      <c r="F169" s="55"/>
      <c r="G169" s="55"/>
      <c r="H169" s="55"/>
      <c r="J169" s="55"/>
      <c r="K169" s="55"/>
    </row>
    <row r="170" spans="2:11" x14ac:dyDescent="0.3">
      <c r="B170" s="23"/>
      <c r="C170" s="23"/>
      <c r="D170" s="20"/>
      <c r="E170" s="55"/>
      <c r="F170" s="55"/>
      <c r="G170" s="55"/>
      <c r="H170" s="55"/>
      <c r="J170" s="55"/>
      <c r="K170" s="55"/>
    </row>
    <row r="171" spans="2:11" x14ac:dyDescent="0.3">
      <c r="B171" s="23"/>
      <c r="C171" s="23"/>
      <c r="D171" s="20"/>
      <c r="E171" s="55"/>
      <c r="F171" s="55"/>
      <c r="G171" s="55"/>
      <c r="H171" s="55"/>
      <c r="J171" s="55"/>
      <c r="K171" s="55"/>
    </row>
    <row r="172" spans="2:11" x14ac:dyDescent="0.3">
      <c r="B172" s="23"/>
      <c r="C172" s="23"/>
      <c r="D172" s="20"/>
      <c r="E172" s="55"/>
      <c r="F172" s="55"/>
      <c r="G172" s="55"/>
      <c r="H172" s="55"/>
      <c r="J172" s="55"/>
      <c r="K172" s="55"/>
    </row>
    <row r="173" spans="2:11" x14ac:dyDescent="0.3">
      <c r="B173" s="23"/>
      <c r="C173" s="23"/>
      <c r="D173" s="20"/>
      <c r="E173" s="55"/>
      <c r="F173" s="55"/>
      <c r="G173" s="55"/>
      <c r="H173" s="55"/>
      <c r="J173" s="55"/>
      <c r="K173" s="55"/>
    </row>
    <row r="174" spans="2:11" x14ac:dyDescent="0.3">
      <c r="B174" s="23"/>
      <c r="C174" s="23"/>
      <c r="D174" s="20"/>
      <c r="E174" s="55"/>
      <c r="F174" s="55"/>
      <c r="G174" s="55"/>
      <c r="H174" s="55"/>
      <c r="J174" s="55"/>
      <c r="K174" s="55"/>
    </row>
    <row r="175" spans="2:11" x14ac:dyDescent="0.3">
      <c r="B175" s="23"/>
      <c r="C175" s="23"/>
      <c r="D175" s="20"/>
      <c r="E175" s="55"/>
      <c r="F175" s="55"/>
      <c r="G175" s="55"/>
      <c r="H175" s="55"/>
      <c r="J175" s="55"/>
      <c r="K175" s="55"/>
    </row>
    <row r="176" spans="2:11" x14ac:dyDescent="0.3">
      <c r="B176" s="23"/>
      <c r="C176" s="23"/>
      <c r="D176" s="20"/>
      <c r="E176" s="55"/>
      <c r="F176" s="55"/>
      <c r="G176" s="55"/>
      <c r="H176" s="55"/>
      <c r="J176" s="55"/>
      <c r="K176" s="55"/>
    </row>
    <row r="177" spans="2:11" x14ac:dyDescent="0.3">
      <c r="B177" s="23"/>
      <c r="C177" s="23"/>
      <c r="D177" s="20"/>
      <c r="E177" s="55"/>
      <c r="F177" s="55"/>
      <c r="G177" s="55"/>
      <c r="H177" s="55"/>
      <c r="J177" s="55"/>
      <c r="K177" s="55"/>
    </row>
    <row r="178" spans="2:11" x14ac:dyDescent="0.3">
      <c r="B178" s="23"/>
      <c r="C178" s="23"/>
      <c r="D178" s="20"/>
      <c r="E178" s="55"/>
      <c r="F178" s="55"/>
      <c r="G178" s="55"/>
      <c r="H178" s="55"/>
      <c r="J178" s="55"/>
      <c r="K178" s="55"/>
    </row>
    <row r="179" spans="2:11" x14ac:dyDescent="0.3">
      <c r="B179" s="23"/>
      <c r="C179" s="23"/>
      <c r="D179" s="20"/>
      <c r="E179" s="55"/>
      <c r="F179" s="55"/>
      <c r="G179" s="55"/>
      <c r="H179" s="55"/>
      <c r="J179" s="55"/>
      <c r="K179" s="55"/>
    </row>
    <row r="180" spans="2:11" x14ac:dyDescent="0.3">
      <c r="B180" s="23"/>
      <c r="C180" s="23"/>
      <c r="D180" s="20"/>
      <c r="E180" s="55"/>
      <c r="F180" s="55"/>
      <c r="G180" s="55"/>
      <c r="H180" s="55"/>
      <c r="J180" s="55"/>
      <c r="K180" s="55"/>
    </row>
    <row r="181" spans="2:11" x14ac:dyDescent="0.3">
      <c r="B181" s="23"/>
      <c r="C181" s="23"/>
      <c r="D181" s="20"/>
      <c r="E181" s="55"/>
      <c r="F181" s="55"/>
      <c r="G181" s="55"/>
      <c r="H181" s="55"/>
      <c r="J181" s="55"/>
      <c r="K181" s="55"/>
    </row>
    <row r="182" spans="2:11" x14ac:dyDescent="0.3">
      <c r="B182" s="23"/>
      <c r="C182" s="23"/>
      <c r="D182" s="20"/>
      <c r="E182" s="55"/>
      <c r="F182" s="55"/>
      <c r="G182" s="55"/>
      <c r="H182" s="55"/>
      <c r="J182" s="55"/>
      <c r="K182" s="55"/>
    </row>
    <row r="183" spans="2:11" x14ac:dyDescent="0.3">
      <c r="B183" s="23"/>
      <c r="C183" s="23"/>
      <c r="D183" s="20"/>
      <c r="E183" s="55"/>
      <c r="F183" s="55"/>
      <c r="G183" s="55"/>
      <c r="H183" s="55"/>
      <c r="J183" s="55"/>
      <c r="K183" s="55"/>
    </row>
    <row r="184" spans="2:11" x14ac:dyDescent="0.3">
      <c r="B184" s="23"/>
      <c r="C184" s="23"/>
      <c r="D184" s="6"/>
      <c r="E184" s="55"/>
      <c r="F184" s="55"/>
      <c r="G184" s="55"/>
      <c r="H184" s="55"/>
      <c r="J184" s="55"/>
      <c r="K184" s="55"/>
    </row>
    <row r="185" spans="2:11" x14ac:dyDescent="0.3">
      <c r="B185" s="23"/>
      <c r="C185" s="23"/>
      <c r="D185" s="6"/>
      <c r="E185" s="55"/>
      <c r="F185" s="55"/>
      <c r="G185" s="55"/>
      <c r="H185" s="55"/>
      <c r="J185" s="55"/>
      <c r="K185" s="55"/>
    </row>
    <row r="186" spans="2:11" x14ac:dyDescent="0.3">
      <c r="B186" s="32"/>
      <c r="C186" s="23"/>
      <c r="D186" s="6"/>
      <c r="E186" s="55"/>
      <c r="F186" s="55"/>
      <c r="G186" s="55"/>
      <c r="H186" s="55"/>
      <c r="J186" s="55"/>
      <c r="K186" s="55"/>
    </row>
    <row r="187" spans="2:11" x14ac:dyDescent="0.3">
      <c r="B187" s="23"/>
      <c r="C187" s="23"/>
      <c r="D187" s="6"/>
      <c r="E187" s="55"/>
      <c r="F187" s="55"/>
      <c r="G187" s="55"/>
      <c r="H187" s="55"/>
      <c r="J187" s="55"/>
      <c r="K187" s="55"/>
    </row>
    <row r="188" spans="2:11" x14ac:dyDescent="0.3">
      <c r="B188" s="23"/>
      <c r="C188" s="23"/>
      <c r="D188" s="6"/>
      <c r="E188" s="55"/>
      <c r="F188" s="55"/>
      <c r="G188" s="55"/>
      <c r="H188" s="55"/>
      <c r="J188" s="55"/>
      <c r="K188" s="55"/>
    </row>
    <row r="189" spans="2:11" x14ac:dyDescent="0.3">
      <c r="B189" s="23"/>
      <c r="C189" s="23"/>
      <c r="D189" s="6"/>
      <c r="E189" s="55"/>
      <c r="F189" s="55"/>
      <c r="G189" s="55"/>
      <c r="H189" s="55"/>
      <c r="J189" s="55"/>
      <c r="K189" s="55"/>
    </row>
    <row r="190" spans="2:11" x14ac:dyDescent="0.3">
      <c r="B190" s="23"/>
      <c r="C190" s="23"/>
      <c r="D190" s="6"/>
      <c r="E190" s="55"/>
      <c r="F190" s="55"/>
      <c r="G190" s="55"/>
      <c r="H190" s="55"/>
      <c r="J190" s="55"/>
      <c r="K190" s="55"/>
    </row>
    <row r="191" spans="2:11" x14ac:dyDescent="0.3">
      <c r="B191" s="32"/>
      <c r="C191" s="23"/>
      <c r="D191" s="6"/>
      <c r="E191" s="55"/>
      <c r="F191" s="55"/>
      <c r="G191" s="55"/>
      <c r="H191" s="55"/>
      <c r="J191" s="55"/>
      <c r="K191" s="55"/>
    </row>
    <row r="192" spans="2:11" x14ac:dyDescent="0.3">
      <c r="B192" s="32"/>
      <c r="C192" s="23"/>
      <c r="D192" s="6"/>
      <c r="E192" s="55"/>
      <c r="F192" s="55"/>
      <c r="G192" s="55"/>
      <c r="H192" s="55"/>
      <c r="J192" s="55"/>
      <c r="K192" s="55"/>
    </row>
    <row r="193" spans="2:11" x14ac:dyDescent="0.3">
      <c r="B193" s="23"/>
      <c r="C193" s="23"/>
      <c r="D193" s="6"/>
      <c r="E193" s="55"/>
      <c r="F193" s="55"/>
      <c r="G193" s="55"/>
      <c r="H193" s="55"/>
      <c r="J193" s="55"/>
      <c r="K193" s="55"/>
    </row>
    <row r="194" spans="2:11" x14ac:dyDescent="0.3">
      <c r="B194" s="23"/>
      <c r="C194" s="23"/>
      <c r="D194" s="6"/>
      <c r="E194" s="55"/>
      <c r="F194" s="55"/>
      <c r="G194" s="55"/>
      <c r="H194" s="55"/>
      <c r="J194" s="55"/>
      <c r="K194" s="55"/>
    </row>
    <row r="195" spans="2:11" x14ac:dyDescent="0.3">
      <c r="B195" s="23"/>
      <c r="C195" s="23"/>
      <c r="D195" s="6"/>
      <c r="E195" s="55"/>
      <c r="F195" s="55"/>
      <c r="G195" s="55"/>
      <c r="H195" s="55"/>
      <c r="J195" s="55"/>
      <c r="K195" s="55"/>
    </row>
    <row r="196" spans="2:11" x14ac:dyDescent="0.3">
      <c r="B196" s="23"/>
      <c r="C196" s="32"/>
      <c r="D196" s="6"/>
      <c r="E196" s="55"/>
      <c r="F196" s="55"/>
      <c r="G196" s="55"/>
      <c r="H196" s="55"/>
      <c r="J196" s="55"/>
      <c r="K196" s="55"/>
    </row>
    <row r="197" spans="2:11" x14ac:dyDescent="0.3">
      <c r="B197" s="23"/>
      <c r="C197" s="23"/>
      <c r="D197" s="6"/>
      <c r="E197" s="55"/>
      <c r="F197" s="55"/>
      <c r="G197" s="55"/>
      <c r="H197" s="55"/>
      <c r="J197" s="55"/>
      <c r="K197" s="55"/>
    </row>
    <row r="198" spans="2:11" x14ac:dyDescent="0.3">
      <c r="B198" s="32"/>
      <c r="C198" s="23"/>
      <c r="D198" s="6"/>
      <c r="E198" s="55"/>
      <c r="F198" s="55"/>
      <c r="G198" s="55"/>
      <c r="H198" s="55"/>
      <c r="J198" s="55"/>
      <c r="K198" s="55"/>
    </row>
    <row r="199" spans="2:11" x14ac:dyDescent="0.3">
      <c r="B199" s="23"/>
      <c r="C199" s="23"/>
      <c r="D199" s="6"/>
      <c r="E199" s="55"/>
      <c r="F199" s="55"/>
      <c r="G199" s="55"/>
      <c r="H199" s="55"/>
      <c r="J199" s="55"/>
      <c r="K199" s="55"/>
    </row>
    <row r="200" spans="2:11" x14ac:dyDescent="0.3">
      <c r="B200" s="23"/>
      <c r="C200" s="23"/>
      <c r="D200" s="6"/>
      <c r="E200" s="55"/>
      <c r="F200" s="55"/>
      <c r="G200" s="55"/>
      <c r="H200" s="55"/>
      <c r="J200" s="55"/>
      <c r="K200" s="55"/>
    </row>
    <row r="201" spans="2:11" x14ac:dyDescent="0.3">
      <c r="B201" s="23"/>
      <c r="C201" s="32"/>
      <c r="D201" s="6"/>
      <c r="E201" s="55"/>
      <c r="F201" s="55"/>
      <c r="G201" s="55"/>
      <c r="H201" s="55"/>
      <c r="J201" s="55"/>
      <c r="K201" s="55"/>
    </row>
    <row r="202" spans="2:11" x14ac:dyDescent="0.3">
      <c r="B202" s="32"/>
      <c r="C202" s="32"/>
      <c r="D202" s="6"/>
      <c r="E202" s="55"/>
      <c r="F202" s="55"/>
      <c r="G202" s="55"/>
      <c r="H202" s="55"/>
      <c r="J202" s="55"/>
      <c r="K202" s="55"/>
    </row>
    <row r="203" spans="2:11" x14ac:dyDescent="0.3">
      <c r="B203" s="23"/>
      <c r="C203" s="23"/>
      <c r="D203" s="6"/>
      <c r="E203" s="55"/>
      <c r="F203" s="55"/>
      <c r="G203" s="55"/>
      <c r="H203" s="55"/>
      <c r="J203" s="55"/>
      <c r="K203" s="55"/>
    </row>
    <row r="204" spans="2:11" x14ac:dyDescent="0.3">
      <c r="B204" s="23"/>
      <c r="C204" s="23"/>
      <c r="D204" s="6"/>
      <c r="E204" s="55"/>
      <c r="F204" s="55"/>
      <c r="G204" s="55"/>
      <c r="H204" s="55"/>
      <c r="J204" s="55"/>
      <c r="K204" s="55"/>
    </row>
    <row r="205" spans="2:11" x14ac:dyDescent="0.3">
      <c r="B205" s="23"/>
      <c r="C205" s="23"/>
      <c r="D205" s="6"/>
      <c r="E205" s="55"/>
      <c r="F205" s="55"/>
      <c r="G205" s="55"/>
      <c r="H205" s="55"/>
      <c r="J205" s="55"/>
      <c r="K205" s="55"/>
    </row>
    <row r="206" spans="2:11" x14ac:dyDescent="0.3">
      <c r="B206" s="32"/>
      <c r="C206" s="23"/>
      <c r="D206" s="6"/>
      <c r="E206" s="55"/>
      <c r="F206" s="55"/>
      <c r="G206" s="55"/>
      <c r="H206" s="55"/>
      <c r="J206" s="55"/>
      <c r="K206" s="55"/>
    </row>
    <row r="207" spans="2:11" x14ac:dyDescent="0.3">
      <c r="I207" s="23"/>
      <c r="J207" s="23"/>
    </row>
    <row r="208" spans="2:11" x14ac:dyDescent="0.3">
      <c r="I208" s="23"/>
      <c r="J208" s="23"/>
    </row>
    <row r="209" spans="9:10" x14ac:dyDescent="0.3">
      <c r="I209" s="23"/>
      <c r="J209" s="23"/>
    </row>
    <row r="210" spans="9:10" x14ac:dyDescent="0.3">
      <c r="I210" s="23"/>
      <c r="J210" s="23"/>
    </row>
    <row r="211" spans="9:10" x14ac:dyDescent="0.3">
      <c r="I211" s="23"/>
      <c r="J211" s="23"/>
    </row>
    <row r="212" spans="9:10" x14ac:dyDescent="0.3">
      <c r="I212" s="23"/>
      <c r="J212" s="23"/>
    </row>
    <row r="213" spans="9:10" x14ac:dyDescent="0.3">
      <c r="I213" s="23"/>
      <c r="J213" s="23"/>
    </row>
    <row r="214" spans="9:10" x14ac:dyDescent="0.3">
      <c r="I214" s="23"/>
      <c r="J214" s="23"/>
    </row>
    <row r="215" spans="9:10" x14ac:dyDescent="0.3">
      <c r="I215" s="23"/>
      <c r="J215" s="23"/>
    </row>
    <row r="216" spans="9:10" x14ac:dyDescent="0.3">
      <c r="I216" s="23"/>
      <c r="J216" s="23"/>
    </row>
    <row r="217" spans="9:10" x14ac:dyDescent="0.3">
      <c r="I217" s="23"/>
      <c r="J217" s="23"/>
    </row>
    <row r="218" spans="9:10" x14ac:dyDescent="0.3">
      <c r="I218" s="23"/>
      <c r="J218" s="23"/>
    </row>
    <row r="219" spans="9:10" x14ac:dyDescent="0.3">
      <c r="I219" s="23"/>
      <c r="J219" s="23"/>
    </row>
    <row r="220" spans="9:10" x14ac:dyDescent="0.3">
      <c r="I220" s="23"/>
      <c r="J220" s="23"/>
    </row>
    <row r="221" spans="9:10" x14ac:dyDescent="0.3">
      <c r="I221" s="23"/>
      <c r="J221" s="23"/>
    </row>
    <row r="222" spans="9:10" x14ac:dyDescent="0.3">
      <c r="I222" s="23"/>
      <c r="J222" s="23"/>
    </row>
    <row r="223" spans="9:10" x14ac:dyDescent="0.3">
      <c r="I223" s="23"/>
      <c r="J223" s="23"/>
    </row>
    <row r="224" spans="9:10" x14ac:dyDescent="0.3">
      <c r="I224" s="23"/>
      <c r="J224" s="23"/>
    </row>
    <row r="225" spans="10:10" x14ac:dyDescent="0.3">
      <c r="J225" s="23"/>
    </row>
    <row r="226" spans="10:10" x14ac:dyDescent="0.3">
      <c r="J226" s="23"/>
    </row>
    <row r="227" spans="10:10" x14ac:dyDescent="0.3">
      <c r="J227" s="23"/>
    </row>
    <row r="228" spans="10:10" x14ac:dyDescent="0.3">
      <c r="J228" s="23"/>
    </row>
    <row r="229" spans="10:10" x14ac:dyDescent="0.3">
      <c r="J229" s="23"/>
    </row>
    <row r="230" spans="10:10" x14ac:dyDescent="0.3">
      <c r="J230" s="23"/>
    </row>
    <row r="231" spans="10:10" x14ac:dyDescent="0.3">
      <c r="J231" s="23"/>
    </row>
    <row r="232" spans="10:10" x14ac:dyDescent="0.3">
      <c r="J232" s="23"/>
    </row>
    <row r="233" spans="10:10" x14ac:dyDescent="0.3">
      <c r="J233" s="23"/>
    </row>
    <row r="234" spans="10:10" x14ac:dyDescent="0.3">
      <c r="J234" s="23"/>
    </row>
    <row r="235" spans="10:10" x14ac:dyDescent="0.3">
      <c r="J235" s="72"/>
    </row>
  </sheetData>
  <sortState xmlns:xlrd2="http://schemas.microsoft.com/office/spreadsheetml/2017/richdata2" ref="I126:I224">
    <sortCondition ref="I126:I224"/>
  </sortState>
  <mergeCells count="55">
    <mergeCell ref="I56:I57"/>
    <mergeCell ref="J56:J57"/>
    <mergeCell ref="K56:K57"/>
    <mergeCell ref="L56:L57"/>
    <mergeCell ref="I19:I20"/>
    <mergeCell ref="J19:J20"/>
    <mergeCell ref="K19:K20"/>
    <mergeCell ref="L19:L20"/>
    <mergeCell ref="I21:I22"/>
    <mergeCell ref="J21:J22"/>
    <mergeCell ref="K21:K22"/>
    <mergeCell ref="L21:L22"/>
    <mergeCell ref="L54:L55"/>
    <mergeCell ref="I74:I75"/>
    <mergeCell ref="J74:J75"/>
    <mergeCell ref="K74:K75"/>
    <mergeCell ref="L74:L75"/>
    <mergeCell ref="L13:L14"/>
    <mergeCell ref="L85:L86"/>
    <mergeCell ref="K85:K86"/>
    <mergeCell ref="J85:J86"/>
    <mergeCell ref="I85:I86"/>
    <mergeCell ref="L42:L43"/>
    <mergeCell ref="K42:K43"/>
    <mergeCell ref="J42:J43"/>
    <mergeCell ref="I42:I43"/>
    <mergeCell ref="L44:L45"/>
    <mergeCell ref="K44:K45"/>
    <mergeCell ref="J44:J45"/>
    <mergeCell ref="I44:I45"/>
    <mergeCell ref="I54:I55"/>
    <mergeCell ref="J54:J55"/>
    <mergeCell ref="K54:K55"/>
    <mergeCell ref="I23:I24"/>
    <mergeCell ref="J23:J24"/>
    <mergeCell ref="K23:K24"/>
    <mergeCell ref="L23:L24"/>
    <mergeCell ref="M4:M5"/>
    <mergeCell ref="M13:M14"/>
    <mergeCell ref="M19:M20"/>
    <mergeCell ref="M21:M22"/>
    <mergeCell ref="M23:M24"/>
    <mergeCell ref="J4:J5"/>
    <mergeCell ref="K4:K5"/>
    <mergeCell ref="L4:L5"/>
    <mergeCell ref="I4:I5"/>
    <mergeCell ref="I13:I14"/>
    <mergeCell ref="J13:J14"/>
    <mergeCell ref="K13:K14"/>
    <mergeCell ref="M85:M86"/>
    <mergeCell ref="M42:M43"/>
    <mergeCell ref="M44:M45"/>
    <mergeCell ref="M56:M57"/>
    <mergeCell ref="M54:M55"/>
    <mergeCell ref="M74:M75"/>
  </mergeCells>
  <phoneticPr fontId="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536F9-C1E4-42E4-B61A-E68D120512F7}">
  <dimension ref="A1:H59"/>
  <sheetViews>
    <sheetView topLeftCell="A8" zoomScale="85" zoomScaleNormal="85" workbookViewId="0">
      <selection activeCell="B34" sqref="B34"/>
    </sheetView>
  </sheetViews>
  <sheetFormatPr defaultRowHeight="14.4" x14ac:dyDescent="0.3"/>
  <cols>
    <col min="2" max="2" width="83.88671875" bestFit="1" customWidth="1"/>
    <col min="3" max="4" width="12.6640625" customWidth="1"/>
    <col min="5" max="5" width="13.88671875" bestFit="1" customWidth="1"/>
    <col min="6" max="6" width="29" bestFit="1" customWidth="1"/>
    <col min="7" max="7" width="27.6640625" bestFit="1" customWidth="1"/>
    <col min="8" max="8" width="32.33203125" bestFit="1" customWidth="1"/>
  </cols>
  <sheetData>
    <row r="1" spans="1:8" x14ac:dyDescent="0.3">
      <c r="A1" s="21" t="s">
        <v>381</v>
      </c>
      <c r="C1" s="1"/>
      <c r="D1" s="1"/>
      <c r="E1" s="1"/>
      <c r="H1" s="1"/>
    </row>
    <row r="2" spans="1:8" ht="15" thickBot="1" x14ac:dyDescent="0.35">
      <c r="A2" s="11" t="s">
        <v>21</v>
      </c>
      <c r="B2" s="11" t="s">
        <v>1</v>
      </c>
      <c r="C2" s="11" t="s">
        <v>24</v>
      </c>
      <c r="D2" s="11" t="s">
        <v>25</v>
      </c>
      <c r="E2" s="11" t="s">
        <v>26</v>
      </c>
      <c r="F2" s="11" t="s">
        <v>180</v>
      </c>
      <c r="G2" s="11" t="s">
        <v>389</v>
      </c>
      <c r="H2" s="11" t="s">
        <v>3</v>
      </c>
    </row>
    <row r="3" spans="1:8" x14ac:dyDescent="0.3">
      <c r="A3" s="2" t="s">
        <v>22</v>
      </c>
      <c r="B3" s="12" t="s">
        <v>473</v>
      </c>
      <c r="C3" s="2">
        <v>1</v>
      </c>
      <c r="D3" s="2">
        <v>6</v>
      </c>
      <c r="E3" s="2">
        <v>5</v>
      </c>
      <c r="F3" s="2">
        <v>12</v>
      </c>
      <c r="G3" s="8">
        <f>(1-(SUM(F3)/14418))*100</f>
        <v>99.916770703287554</v>
      </c>
      <c r="H3" s="2" t="s">
        <v>14</v>
      </c>
    </row>
    <row r="4" spans="1:8" x14ac:dyDescent="0.3">
      <c r="A4" s="2" t="s">
        <v>22</v>
      </c>
      <c r="B4" s="12" t="s">
        <v>474</v>
      </c>
      <c r="C4" s="2">
        <v>1</v>
      </c>
      <c r="D4" s="2">
        <v>4</v>
      </c>
      <c r="E4" s="2">
        <v>5</v>
      </c>
      <c r="F4" s="2">
        <v>10</v>
      </c>
      <c r="G4" s="8">
        <f>(1-(SUM(F4)/14418))*100</f>
        <v>99.930642252739631</v>
      </c>
      <c r="H4" s="2" t="s">
        <v>14</v>
      </c>
    </row>
    <row r="5" spans="1:8" ht="15" customHeight="1" x14ac:dyDescent="0.3">
      <c r="A5" s="2" t="s">
        <v>22</v>
      </c>
      <c r="B5" s="12" t="s">
        <v>650</v>
      </c>
      <c r="C5" s="2">
        <v>0</v>
      </c>
      <c r="D5" s="2">
        <v>5</v>
      </c>
      <c r="E5" s="2">
        <v>0</v>
      </c>
      <c r="F5" s="2">
        <v>40</v>
      </c>
      <c r="G5" s="8">
        <f>(1-(F5/14440))*100</f>
        <v>99.7229916897507</v>
      </c>
      <c r="H5" s="2" t="s">
        <v>4</v>
      </c>
    </row>
    <row r="6" spans="1:8" x14ac:dyDescent="0.3">
      <c r="A6" s="2" t="s">
        <v>22</v>
      </c>
      <c r="B6" s="12" t="s">
        <v>651</v>
      </c>
      <c r="C6" s="2">
        <v>0</v>
      </c>
      <c r="D6" s="2">
        <v>4</v>
      </c>
      <c r="E6" s="2">
        <v>0</v>
      </c>
      <c r="F6" s="2">
        <v>5</v>
      </c>
      <c r="G6" s="8">
        <f>(1-(F6/14440))*100</f>
        <v>99.965373961218845</v>
      </c>
      <c r="H6" s="2" t="s">
        <v>4</v>
      </c>
    </row>
    <row r="7" spans="1:8" x14ac:dyDescent="0.3">
      <c r="A7" s="2" t="s">
        <v>22</v>
      </c>
      <c r="B7" s="12" t="s">
        <v>652</v>
      </c>
      <c r="C7" s="2">
        <v>0</v>
      </c>
      <c r="D7" s="2">
        <v>2</v>
      </c>
      <c r="E7" s="2">
        <v>0</v>
      </c>
      <c r="F7" s="2">
        <v>3</v>
      </c>
      <c r="G7" s="8">
        <f>(1-(F7/14440))*100</f>
        <v>99.979224376731295</v>
      </c>
      <c r="H7" s="2" t="s">
        <v>4</v>
      </c>
    </row>
    <row r="8" spans="1:8" x14ac:dyDescent="0.3">
      <c r="A8" s="2" t="s">
        <v>22</v>
      </c>
      <c r="B8" s="12" t="s">
        <v>9</v>
      </c>
      <c r="C8" s="2">
        <v>12</v>
      </c>
      <c r="D8" s="2">
        <v>10</v>
      </c>
      <c r="E8" s="2">
        <v>78</v>
      </c>
      <c r="F8" s="2">
        <v>123</v>
      </c>
      <c r="G8" s="8">
        <f>(1-(SUM(F8)/14539))*100</f>
        <v>99.153999587316875</v>
      </c>
      <c r="H8" s="2" t="s">
        <v>10</v>
      </c>
    </row>
    <row r="9" spans="1:8" x14ac:dyDescent="0.3">
      <c r="A9" s="2" t="s">
        <v>22</v>
      </c>
      <c r="B9" s="12" t="s">
        <v>318</v>
      </c>
      <c r="C9" s="2">
        <v>12</v>
      </c>
      <c r="D9" s="2">
        <v>9</v>
      </c>
      <c r="E9" s="2">
        <v>78</v>
      </c>
      <c r="F9" s="2">
        <v>122</v>
      </c>
      <c r="G9" s="8">
        <f>(1-(SUM(F9)/14539))*100</f>
        <v>99.160877639452508</v>
      </c>
      <c r="H9" s="2" t="s">
        <v>10</v>
      </c>
    </row>
    <row r="10" spans="1:8" x14ac:dyDescent="0.3">
      <c r="A10" s="2" t="s">
        <v>22</v>
      </c>
      <c r="B10" s="12" t="s">
        <v>460</v>
      </c>
      <c r="C10" s="2">
        <v>1</v>
      </c>
      <c r="D10" s="2">
        <v>1</v>
      </c>
      <c r="E10" s="2">
        <v>0</v>
      </c>
      <c r="F10" s="2">
        <v>2</v>
      </c>
      <c r="G10" s="8">
        <f>(1-(SUM(F10)/14427))*100</f>
        <v>99.986137104041035</v>
      </c>
      <c r="H10" s="2" t="s">
        <v>462</v>
      </c>
    </row>
    <row r="11" spans="1:8" x14ac:dyDescent="0.3">
      <c r="A11" s="2" t="s">
        <v>22</v>
      </c>
      <c r="B11" s="12" t="s">
        <v>461</v>
      </c>
      <c r="C11" s="2">
        <v>0</v>
      </c>
      <c r="D11" s="2">
        <v>0</v>
      </c>
      <c r="E11" s="2">
        <v>1</v>
      </c>
      <c r="F11" s="2">
        <v>1</v>
      </c>
      <c r="G11" s="8">
        <f>(1-(SUM(F11)/14427))*100</f>
        <v>99.993068552020517</v>
      </c>
      <c r="H11" s="2" t="s">
        <v>462</v>
      </c>
    </row>
    <row r="12" spans="1:8" x14ac:dyDescent="0.3">
      <c r="A12" s="2" t="s">
        <v>22</v>
      </c>
      <c r="B12" s="12" t="s">
        <v>284</v>
      </c>
      <c r="C12" s="2">
        <v>0</v>
      </c>
      <c r="D12" s="2">
        <v>7</v>
      </c>
      <c r="E12" s="2">
        <v>17</v>
      </c>
      <c r="F12" s="2">
        <v>32</v>
      </c>
      <c r="G12" s="8">
        <f>(1-(F12/14519))*100</f>
        <v>99.77959914594669</v>
      </c>
      <c r="H12" s="2" t="s">
        <v>285</v>
      </c>
    </row>
    <row r="13" spans="1:8" x14ac:dyDescent="0.3">
      <c r="A13" s="2" t="s">
        <v>22</v>
      </c>
      <c r="B13" s="12" t="s">
        <v>317</v>
      </c>
      <c r="C13" s="2">
        <v>0</v>
      </c>
      <c r="D13" s="2">
        <v>0</v>
      </c>
      <c r="E13" s="2">
        <v>17</v>
      </c>
      <c r="F13" s="2">
        <v>25</v>
      </c>
      <c r="G13" s="8">
        <f>(1-(F13/14519))*100</f>
        <v>99.827811832770848</v>
      </c>
      <c r="H13" s="2" t="s">
        <v>285</v>
      </c>
    </row>
    <row r="14" spans="1:8" x14ac:dyDescent="0.3">
      <c r="A14" s="2" t="s">
        <v>22</v>
      </c>
      <c r="B14" s="12" t="s">
        <v>176</v>
      </c>
      <c r="C14" s="2">
        <v>0</v>
      </c>
      <c r="D14" s="2">
        <v>9</v>
      </c>
      <c r="E14" s="2">
        <v>6</v>
      </c>
      <c r="F14" s="2">
        <v>30</v>
      </c>
      <c r="G14" s="8">
        <f>(1-(F14/14519))*100</f>
        <v>99.793374199325029</v>
      </c>
      <c r="H14" s="2" t="s">
        <v>5</v>
      </c>
    </row>
    <row r="15" spans="1:8" x14ac:dyDescent="0.3">
      <c r="A15" s="2" t="s">
        <v>22</v>
      </c>
      <c r="B15" s="12" t="s">
        <v>176</v>
      </c>
      <c r="C15" s="2">
        <v>0</v>
      </c>
      <c r="D15" s="2">
        <v>9</v>
      </c>
      <c r="E15" s="2">
        <v>1</v>
      </c>
      <c r="F15" s="2">
        <v>19</v>
      </c>
      <c r="G15" s="8">
        <f>(1-(F15/14519))*100</f>
        <v>99.869136992905851</v>
      </c>
      <c r="H15" s="2" t="s">
        <v>185</v>
      </c>
    </row>
    <row r="16" spans="1:8" x14ac:dyDescent="0.3">
      <c r="A16" s="2" t="s">
        <v>22</v>
      </c>
      <c r="B16" s="12" t="s">
        <v>266</v>
      </c>
      <c r="C16" s="2">
        <v>0</v>
      </c>
      <c r="D16" s="2">
        <v>2</v>
      </c>
      <c r="E16" s="2">
        <v>1</v>
      </c>
      <c r="F16" s="2">
        <v>11</v>
      </c>
      <c r="G16" s="8">
        <f>(1-(F16/14519))*100</f>
        <v>99.924237206419178</v>
      </c>
      <c r="H16" s="2" t="s">
        <v>185</v>
      </c>
    </row>
    <row r="17" spans="1:8" x14ac:dyDescent="0.3">
      <c r="A17" s="2" t="s">
        <v>22</v>
      </c>
      <c r="B17" s="12" t="s">
        <v>173</v>
      </c>
      <c r="C17" s="2">
        <v>0</v>
      </c>
      <c r="D17" s="2">
        <v>0</v>
      </c>
      <c r="E17" s="2">
        <v>0</v>
      </c>
      <c r="F17" s="2">
        <v>0</v>
      </c>
      <c r="G17" s="8">
        <f>100-(SUM(F17)/14400)</f>
        <v>100</v>
      </c>
      <c r="H17" s="2" t="s">
        <v>12</v>
      </c>
    </row>
    <row r="18" spans="1:8" x14ac:dyDescent="0.3">
      <c r="A18" s="2" t="s">
        <v>22</v>
      </c>
      <c r="B18" s="12" t="s">
        <v>161</v>
      </c>
      <c r="C18" s="2">
        <v>0</v>
      </c>
      <c r="D18" s="2">
        <v>1</v>
      </c>
      <c r="E18" s="2">
        <v>0</v>
      </c>
      <c r="F18" s="2">
        <v>1</v>
      </c>
      <c r="G18" s="8">
        <f>(1-(F18/14458))*100</f>
        <v>99.993083414026842</v>
      </c>
      <c r="H18" s="2" t="s">
        <v>156</v>
      </c>
    </row>
    <row r="19" spans="1:8" x14ac:dyDescent="0.3">
      <c r="A19" s="2" t="s">
        <v>22</v>
      </c>
      <c r="B19" s="12" t="s">
        <v>324</v>
      </c>
      <c r="C19" s="2">
        <v>0</v>
      </c>
      <c r="D19" s="2">
        <v>0</v>
      </c>
      <c r="E19" s="2">
        <v>0</v>
      </c>
      <c r="F19" s="2">
        <v>0</v>
      </c>
      <c r="G19" s="8">
        <f>(1-(F19/14458))*100</f>
        <v>100</v>
      </c>
      <c r="H19" s="2" t="s">
        <v>156</v>
      </c>
    </row>
    <row r="20" spans="1:8" x14ac:dyDescent="0.3">
      <c r="A20" s="2" t="s">
        <v>22</v>
      </c>
      <c r="B20" s="12" t="s">
        <v>174</v>
      </c>
      <c r="C20" s="2">
        <v>0</v>
      </c>
      <c r="D20" s="2">
        <v>2</v>
      </c>
      <c r="E20" s="2">
        <v>0</v>
      </c>
      <c r="F20" s="2">
        <v>2</v>
      </c>
      <c r="G20" s="8">
        <f>(1-(SUM(F20)/14642))*100</f>
        <v>99.986340663843748</v>
      </c>
      <c r="H20" s="2" t="s">
        <v>15</v>
      </c>
    </row>
    <row r="21" spans="1:8" x14ac:dyDescent="0.3">
      <c r="A21" s="2" t="s">
        <v>22</v>
      </c>
      <c r="B21" s="12" t="s">
        <v>325</v>
      </c>
      <c r="C21" s="2">
        <v>0</v>
      </c>
      <c r="D21" s="2">
        <v>0</v>
      </c>
      <c r="E21" s="2">
        <v>0</v>
      </c>
      <c r="F21" s="2">
        <v>0</v>
      </c>
      <c r="G21" s="8">
        <f>(1-(SUM(F21)/14642))*100</f>
        <v>100</v>
      </c>
      <c r="H21" s="2" t="s">
        <v>15</v>
      </c>
    </row>
    <row r="22" spans="1:8" x14ac:dyDescent="0.3">
      <c r="A22" s="2" t="s">
        <v>22</v>
      </c>
      <c r="B22" s="12" t="s">
        <v>13</v>
      </c>
      <c r="C22" s="2">
        <v>2</v>
      </c>
      <c r="D22" s="2">
        <v>4</v>
      </c>
      <c r="E22" s="2">
        <v>0</v>
      </c>
      <c r="F22" s="2">
        <v>8</v>
      </c>
      <c r="G22" s="8">
        <f>(1-(SUM(F22)/14426))*100</f>
        <v>99.944544572300003</v>
      </c>
      <c r="H22" s="2" t="s">
        <v>11</v>
      </c>
    </row>
    <row r="23" spans="1:8" x14ac:dyDescent="0.3">
      <c r="A23" s="2" t="s">
        <v>22</v>
      </c>
      <c r="B23" s="12" t="s">
        <v>323</v>
      </c>
      <c r="C23" s="2">
        <v>2</v>
      </c>
      <c r="D23" s="2">
        <v>1</v>
      </c>
      <c r="E23" s="2">
        <v>0</v>
      </c>
      <c r="F23" s="2">
        <v>4</v>
      </c>
      <c r="G23" s="8">
        <f>(1-(SUM(F23)/14426))*100</f>
        <v>99.972272286150016</v>
      </c>
      <c r="H23" s="2" t="s">
        <v>11</v>
      </c>
    </row>
    <row r="24" spans="1:8" x14ac:dyDescent="0.3">
      <c r="A24" s="2" t="s">
        <v>23</v>
      </c>
      <c r="B24" s="12" t="s">
        <v>8</v>
      </c>
      <c r="C24" s="2">
        <v>0</v>
      </c>
      <c r="D24" s="2">
        <v>5</v>
      </c>
      <c r="E24" s="2">
        <v>0</v>
      </c>
      <c r="F24" s="2">
        <v>5</v>
      </c>
      <c r="G24" s="8">
        <f>(1-(F24/14657))*100</f>
        <v>99.965886607081941</v>
      </c>
      <c r="H24" s="2" t="s">
        <v>7</v>
      </c>
    </row>
    <row r="25" spans="1:8" x14ac:dyDescent="0.3">
      <c r="A25" s="2" t="s">
        <v>23</v>
      </c>
      <c r="B25" s="12" t="s">
        <v>320</v>
      </c>
      <c r="C25" s="2">
        <v>0</v>
      </c>
      <c r="D25" s="2">
        <v>2</v>
      </c>
      <c r="E25" s="2">
        <v>0</v>
      </c>
      <c r="F25" s="2">
        <v>2</v>
      </c>
      <c r="G25" s="8">
        <f>(1-(F25/14657))*100</f>
        <v>99.986354642832779</v>
      </c>
      <c r="H25" s="2" t="s">
        <v>7</v>
      </c>
    </row>
    <row r="26" spans="1:8" x14ac:dyDescent="0.3">
      <c r="A26" s="2" t="s">
        <v>23</v>
      </c>
      <c r="B26" s="12" t="s">
        <v>178</v>
      </c>
      <c r="C26" s="2">
        <v>10</v>
      </c>
      <c r="D26" s="2">
        <v>14</v>
      </c>
      <c r="E26" s="2">
        <v>31</v>
      </c>
      <c r="F26" s="2">
        <v>103</v>
      </c>
      <c r="G26" s="8">
        <f>(1-(SUM(F26)/14642))*100</f>
        <v>99.296544187952463</v>
      </c>
      <c r="H26" s="2" t="s">
        <v>6</v>
      </c>
    </row>
    <row r="27" spans="1:8" x14ac:dyDescent="0.3">
      <c r="A27" s="2" t="s">
        <v>23</v>
      </c>
      <c r="B27" s="12" t="s">
        <v>178</v>
      </c>
      <c r="C27" s="2">
        <v>1</v>
      </c>
      <c r="D27" s="2">
        <v>7</v>
      </c>
      <c r="E27" s="2">
        <v>7</v>
      </c>
      <c r="F27" s="2">
        <v>22</v>
      </c>
      <c r="G27" s="8">
        <f>(1-(SUM(F27)/14642))*100</f>
        <v>99.849747302281116</v>
      </c>
      <c r="H27" s="2" t="s">
        <v>181</v>
      </c>
    </row>
    <row r="28" spans="1:8" x14ac:dyDescent="0.3">
      <c r="A28" s="2" t="s">
        <v>23</v>
      </c>
      <c r="B28" s="12" t="s">
        <v>319</v>
      </c>
      <c r="C28" s="2">
        <v>1</v>
      </c>
      <c r="D28" s="2">
        <v>5</v>
      </c>
      <c r="E28" s="2">
        <v>7</v>
      </c>
      <c r="F28" s="2">
        <v>20</v>
      </c>
      <c r="G28" s="8">
        <f>(1-(SUM(F28)/14642))*100</f>
        <v>99.863406638437368</v>
      </c>
      <c r="H28" s="2" t="s">
        <v>181</v>
      </c>
    </row>
    <row r="29" spans="1:8" x14ac:dyDescent="0.3">
      <c r="A29" s="2" t="s">
        <v>23</v>
      </c>
      <c r="B29" s="12" t="s">
        <v>175</v>
      </c>
      <c r="C29" s="2">
        <v>0</v>
      </c>
      <c r="D29" s="2">
        <v>1</v>
      </c>
      <c r="E29" s="2">
        <v>0</v>
      </c>
      <c r="F29" s="2">
        <v>1</v>
      </c>
      <c r="G29" s="8">
        <f>(1-(SUM(F29)/14714))*100</f>
        <v>99.993203751529165</v>
      </c>
      <c r="H29" s="2" t="s">
        <v>16</v>
      </c>
    </row>
    <row r="30" spans="1:8" x14ac:dyDescent="0.3">
      <c r="A30" s="2" t="s">
        <v>23</v>
      </c>
      <c r="B30" s="12" t="s">
        <v>321</v>
      </c>
      <c r="C30" s="2">
        <v>0</v>
      </c>
      <c r="D30" s="2">
        <v>0</v>
      </c>
      <c r="E30" s="2">
        <v>0</v>
      </c>
      <c r="F30" s="2">
        <v>0</v>
      </c>
      <c r="G30" s="8">
        <f>(1-(SUM(F30)/14714))*100</f>
        <v>100</v>
      </c>
      <c r="H30" s="2" t="s">
        <v>16</v>
      </c>
    </row>
    <row r="31" spans="1:8" x14ac:dyDescent="0.3">
      <c r="A31" s="2" t="s">
        <v>23</v>
      </c>
      <c r="B31" s="12" t="s">
        <v>17</v>
      </c>
      <c r="C31" s="2">
        <v>0</v>
      </c>
      <c r="D31" s="2">
        <v>0</v>
      </c>
      <c r="E31" s="2">
        <v>0</v>
      </c>
      <c r="F31" s="2">
        <v>0</v>
      </c>
      <c r="G31" s="8">
        <f>(1-(SUM(F31)/14721))*100</f>
        <v>100</v>
      </c>
      <c r="H31" s="2" t="s">
        <v>18</v>
      </c>
    </row>
    <row r="32" spans="1:8" x14ac:dyDescent="0.3">
      <c r="A32" s="2" t="s">
        <v>23</v>
      </c>
      <c r="B32" s="12" t="s">
        <v>19</v>
      </c>
      <c r="C32" s="2">
        <v>2</v>
      </c>
      <c r="D32" s="2">
        <v>1</v>
      </c>
      <c r="E32" s="2">
        <v>2</v>
      </c>
      <c r="F32" s="2">
        <v>51</v>
      </c>
      <c r="G32" s="8">
        <f>(1-(SUM(F32)/14691))*100</f>
        <v>99.652848682867059</v>
      </c>
      <c r="H32" s="2" t="s">
        <v>20</v>
      </c>
    </row>
    <row r="33" spans="1:8" x14ac:dyDescent="0.3">
      <c r="A33" s="2" t="s">
        <v>23</v>
      </c>
      <c r="B33" s="12" t="s">
        <v>19</v>
      </c>
      <c r="C33" s="2">
        <v>1</v>
      </c>
      <c r="D33" s="2">
        <v>1</v>
      </c>
      <c r="E33" s="2">
        <v>2</v>
      </c>
      <c r="F33" s="2">
        <v>21</v>
      </c>
      <c r="G33" s="8">
        <f>(1-(SUM(F33)/14691))*100</f>
        <v>99.857055340004081</v>
      </c>
      <c r="H33" s="2" t="s">
        <v>186</v>
      </c>
    </row>
    <row r="34" spans="1:8" ht="15" thickBot="1" x14ac:dyDescent="0.35">
      <c r="A34" s="10" t="s">
        <v>23</v>
      </c>
      <c r="B34" s="35" t="s">
        <v>322</v>
      </c>
      <c r="C34" s="10">
        <v>1</v>
      </c>
      <c r="D34" s="10">
        <v>0</v>
      </c>
      <c r="E34" s="10">
        <v>2</v>
      </c>
      <c r="F34" s="10">
        <v>20</v>
      </c>
      <c r="G34" s="36">
        <f>(1-(SUM(F34)/14691))*100</f>
        <v>99.863862228575314</v>
      </c>
      <c r="H34" s="10" t="s">
        <v>186</v>
      </c>
    </row>
    <row r="35" spans="1:8" x14ac:dyDescent="0.3">
      <c r="A35" s="3" t="s">
        <v>654</v>
      </c>
    </row>
    <row r="40" spans="1:8" x14ac:dyDescent="0.3">
      <c r="B40" s="12"/>
      <c r="C40" s="2"/>
      <c r="D40" s="2"/>
      <c r="E40" s="2"/>
      <c r="F40" s="2"/>
      <c r="G40" s="8"/>
      <c r="H40" s="2"/>
    </row>
    <row r="41" spans="1:8" x14ac:dyDescent="0.3">
      <c r="B41" s="12"/>
      <c r="C41" s="2"/>
      <c r="D41" s="2"/>
      <c r="E41" s="2"/>
      <c r="F41" s="2"/>
      <c r="G41" s="8"/>
      <c r="H41" s="2"/>
    </row>
    <row r="42" spans="1:8" x14ac:dyDescent="0.3">
      <c r="B42" s="12"/>
      <c r="C42" s="2"/>
      <c r="D42" s="2"/>
      <c r="E42" s="2"/>
      <c r="F42" s="2"/>
      <c r="G42" s="8"/>
      <c r="H42" s="2"/>
    </row>
    <row r="43" spans="1:8" x14ac:dyDescent="0.3">
      <c r="B43" s="12"/>
      <c r="C43" s="2"/>
      <c r="D43" s="2"/>
      <c r="E43" s="2"/>
      <c r="F43" s="2"/>
      <c r="G43" s="8"/>
      <c r="H43" s="2"/>
    </row>
    <row r="44" spans="1:8" x14ac:dyDescent="0.3">
      <c r="B44" s="12"/>
      <c r="C44" s="2"/>
      <c r="D44" s="2"/>
      <c r="E44" s="2"/>
      <c r="F44" s="2"/>
      <c r="G44" s="8"/>
      <c r="H44" s="2"/>
    </row>
    <row r="45" spans="1:8" x14ac:dyDescent="0.3">
      <c r="B45" s="12"/>
      <c r="C45" s="2"/>
      <c r="D45" s="2"/>
      <c r="E45" s="2"/>
      <c r="F45" s="2"/>
      <c r="G45" s="8"/>
      <c r="H45" s="2"/>
    </row>
    <row r="46" spans="1:8" x14ac:dyDescent="0.3">
      <c r="B46" s="12"/>
      <c r="C46" s="2"/>
      <c r="D46" s="2"/>
      <c r="E46" s="2"/>
      <c r="F46" s="2"/>
      <c r="G46" s="8"/>
      <c r="H46" s="2"/>
    </row>
    <row r="47" spans="1:8" x14ac:dyDescent="0.3">
      <c r="B47" s="12"/>
      <c r="C47" s="2"/>
      <c r="D47" s="2"/>
      <c r="E47" s="2"/>
      <c r="F47" s="2"/>
      <c r="G47" s="8"/>
      <c r="H47" s="2"/>
    </row>
    <row r="48" spans="1:8" x14ac:dyDescent="0.3">
      <c r="B48" s="12"/>
      <c r="C48" s="2"/>
      <c r="D48" s="2"/>
      <c r="E48" s="2"/>
      <c r="F48" s="2"/>
      <c r="G48" s="8"/>
      <c r="H48" s="2"/>
    </row>
    <row r="49" spans="2:8" x14ac:dyDescent="0.3">
      <c r="B49" s="12"/>
      <c r="C49" s="2"/>
      <c r="D49" s="2"/>
      <c r="E49" s="2"/>
      <c r="F49" s="2"/>
      <c r="G49" s="8"/>
      <c r="H49" s="2"/>
    </row>
    <row r="50" spans="2:8" x14ac:dyDescent="0.3">
      <c r="B50" s="12"/>
      <c r="C50" s="2"/>
      <c r="D50" s="2"/>
      <c r="E50" s="2"/>
      <c r="F50" s="2"/>
      <c r="G50" s="8"/>
      <c r="H50" s="2"/>
    </row>
    <row r="51" spans="2:8" x14ac:dyDescent="0.3">
      <c r="B51" s="12"/>
      <c r="C51" s="2"/>
      <c r="D51" s="2"/>
      <c r="E51" s="2"/>
      <c r="F51" s="2"/>
      <c r="G51" s="8"/>
      <c r="H51" s="2"/>
    </row>
    <row r="52" spans="2:8" x14ac:dyDescent="0.3">
      <c r="B52" s="12"/>
      <c r="C52" s="2"/>
      <c r="D52" s="2"/>
      <c r="E52" s="2"/>
      <c r="F52" s="2"/>
      <c r="G52" s="8"/>
      <c r="H52" s="2"/>
    </row>
    <row r="53" spans="2:8" x14ac:dyDescent="0.3">
      <c r="B53" s="12"/>
      <c r="C53" s="2"/>
      <c r="D53" s="2"/>
      <c r="E53" s="2"/>
      <c r="F53" s="2"/>
      <c r="G53" s="8"/>
      <c r="H53" s="2"/>
    </row>
    <row r="54" spans="2:8" x14ac:dyDescent="0.3">
      <c r="B54" s="12"/>
      <c r="C54" s="2"/>
      <c r="D54" s="2"/>
      <c r="E54" s="2"/>
      <c r="F54" s="2"/>
      <c r="G54" s="8"/>
      <c r="H54" s="2"/>
    </row>
    <row r="58" spans="2:8" x14ac:dyDescent="0.3">
      <c r="G58" s="49"/>
    </row>
    <row r="59" spans="2:8" x14ac:dyDescent="0.3">
      <c r="G59" s="49"/>
    </row>
  </sheetData>
  <sortState xmlns:xlrd2="http://schemas.microsoft.com/office/spreadsheetml/2017/richdata2" ref="B3:H23">
    <sortCondition ref="B23"/>
  </sortState>
  <phoneticPr fontId="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ABDD6-90A5-469D-ABFC-25AB3CC6310D}">
  <dimension ref="A1:F8"/>
  <sheetViews>
    <sheetView workbookViewId="0"/>
  </sheetViews>
  <sheetFormatPr defaultRowHeight="14.4" x14ac:dyDescent="0.3"/>
  <cols>
    <col min="1" max="1" width="18" bestFit="1" customWidth="1"/>
    <col min="2" max="2" width="16.33203125" bestFit="1" customWidth="1"/>
    <col min="3" max="3" width="18" bestFit="1" customWidth="1"/>
    <col min="4" max="4" width="17.44140625" bestFit="1" customWidth="1"/>
    <col min="5" max="5" width="15.88671875" bestFit="1" customWidth="1"/>
    <col min="6" max="6" width="15.44140625" bestFit="1" customWidth="1"/>
  </cols>
  <sheetData>
    <row r="1" spans="1:6" x14ac:dyDescent="0.3">
      <c r="A1" s="21" t="s">
        <v>382</v>
      </c>
    </row>
    <row r="3" spans="1:6" x14ac:dyDescent="0.3">
      <c r="A3" s="54"/>
      <c r="B3" s="51" t="s">
        <v>329</v>
      </c>
      <c r="C3" s="53" t="s">
        <v>330</v>
      </c>
      <c r="D3" s="53" t="s">
        <v>331</v>
      </c>
      <c r="E3" s="53" t="s">
        <v>332</v>
      </c>
      <c r="F3" s="53" t="s">
        <v>333</v>
      </c>
    </row>
    <row r="4" spans="1:6" x14ac:dyDescent="0.3">
      <c r="A4" s="51" t="s">
        <v>329</v>
      </c>
      <c r="B4" s="50">
        <v>100</v>
      </c>
      <c r="C4" s="50" t="s">
        <v>27</v>
      </c>
      <c r="D4" s="50" t="s">
        <v>27</v>
      </c>
      <c r="E4" s="50" t="s">
        <v>27</v>
      </c>
      <c r="F4" s="50" t="s">
        <v>27</v>
      </c>
    </row>
    <row r="5" spans="1:6" x14ac:dyDescent="0.3">
      <c r="A5" s="52" t="s">
        <v>330</v>
      </c>
      <c r="B5" s="50">
        <v>99.6</v>
      </c>
      <c r="C5" s="50">
        <v>100</v>
      </c>
      <c r="D5" s="50" t="s">
        <v>27</v>
      </c>
      <c r="E5" s="50" t="s">
        <v>27</v>
      </c>
      <c r="F5" s="50" t="s">
        <v>27</v>
      </c>
    </row>
    <row r="6" spans="1:6" x14ac:dyDescent="0.3">
      <c r="A6" s="52" t="s">
        <v>331</v>
      </c>
      <c r="B6" s="50">
        <v>98.9</v>
      </c>
      <c r="C6" s="50">
        <v>98.9</v>
      </c>
      <c r="D6" s="50">
        <v>100</v>
      </c>
      <c r="E6" s="50" t="s">
        <v>27</v>
      </c>
      <c r="F6" s="50" t="s">
        <v>27</v>
      </c>
    </row>
    <row r="7" spans="1:6" x14ac:dyDescent="0.3">
      <c r="A7" s="52" t="s">
        <v>332</v>
      </c>
      <c r="B7" s="50">
        <v>86.3</v>
      </c>
      <c r="C7" s="50">
        <v>86.2</v>
      </c>
      <c r="D7" s="50">
        <v>86.1</v>
      </c>
      <c r="E7" s="50">
        <v>100</v>
      </c>
      <c r="F7" s="50" t="s">
        <v>27</v>
      </c>
    </row>
    <row r="8" spans="1:6" x14ac:dyDescent="0.3">
      <c r="A8" s="52" t="s">
        <v>334</v>
      </c>
      <c r="B8" s="50">
        <v>86</v>
      </c>
      <c r="C8" s="50">
        <v>86</v>
      </c>
      <c r="D8" s="50">
        <v>85.9</v>
      </c>
      <c r="E8" s="50">
        <v>98.8</v>
      </c>
      <c r="F8" s="50">
        <v>100</v>
      </c>
    </row>
  </sheetData>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05BF-681B-4E3D-A19A-00B4A0BCDAC2}">
  <dimension ref="A1:E14"/>
  <sheetViews>
    <sheetView workbookViewId="0">
      <selection activeCell="A23" sqref="A23"/>
    </sheetView>
  </sheetViews>
  <sheetFormatPr defaultRowHeight="14.4" x14ac:dyDescent="0.3"/>
  <cols>
    <col min="1" max="1" width="52.33203125" customWidth="1"/>
    <col min="2" max="2" width="10.88671875" customWidth="1"/>
  </cols>
  <sheetData>
    <row r="1" spans="1:5" x14ac:dyDescent="0.3">
      <c r="A1" s="75" t="s">
        <v>820</v>
      </c>
    </row>
    <row r="2" spans="1:5" x14ac:dyDescent="0.3">
      <c r="A2" s="75" t="s">
        <v>801</v>
      </c>
    </row>
    <row r="3" spans="1:5" x14ac:dyDescent="0.3">
      <c r="A3" t="s">
        <v>802</v>
      </c>
      <c r="B3" s="76">
        <v>3.14</v>
      </c>
      <c r="C3" t="s">
        <v>803</v>
      </c>
    </row>
    <row r="4" spans="1:5" x14ac:dyDescent="0.3">
      <c r="A4" t="s">
        <v>804</v>
      </c>
      <c r="B4" s="76">
        <v>1.5</v>
      </c>
      <c r="C4" t="s">
        <v>805</v>
      </c>
    </row>
    <row r="5" spans="1:5" x14ac:dyDescent="0.3">
      <c r="A5" t="s">
        <v>806</v>
      </c>
      <c r="B5" s="76">
        <v>0.5</v>
      </c>
      <c r="C5" t="s">
        <v>807</v>
      </c>
    </row>
    <row r="6" spans="1:5" x14ac:dyDescent="0.3">
      <c r="B6" s="76"/>
      <c r="C6" s="76"/>
      <c r="D6" s="76"/>
    </row>
    <row r="7" spans="1:5" x14ac:dyDescent="0.3">
      <c r="A7" s="75" t="s">
        <v>808</v>
      </c>
      <c r="B7" s="75" t="s">
        <v>809</v>
      </c>
      <c r="C7" s="75" t="s">
        <v>810</v>
      </c>
      <c r="D7" s="75" t="s">
        <v>811</v>
      </c>
    </row>
    <row r="8" spans="1:5" x14ac:dyDescent="0.3">
      <c r="A8" t="s">
        <v>812</v>
      </c>
      <c r="B8" s="77">
        <v>330</v>
      </c>
      <c r="C8" s="77">
        <v>165</v>
      </c>
      <c r="D8" s="76">
        <v>82.5</v>
      </c>
      <c r="E8" t="s">
        <v>813</v>
      </c>
    </row>
    <row r="9" spans="1:5" x14ac:dyDescent="0.3">
      <c r="A9" t="s">
        <v>814</v>
      </c>
      <c r="B9" s="77">
        <v>200</v>
      </c>
      <c r="C9" s="77">
        <v>200</v>
      </c>
      <c r="D9" s="77">
        <v>200</v>
      </c>
      <c r="E9" t="s">
        <v>815</v>
      </c>
    </row>
    <row r="10" spans="1:5" x14ac:dyDescent="0.3">
      <c r="A10" t="s">
        <v>816</v>
      </c>
      <c r="B10" s="76">
        <v>0.75</v>
      </c>
      <c r="C10" s="76">
        <v>0.75</v>
      </c>
      <c r="D10" s="76">
        <v>0.75</v>
      </c>
    </row>
    <row r="11" spans="1:5" x14ac:dyDescent="0.3">
      <c r="A11" s="75" t="s">
        <v>817</v>
      </c>
      <c r="B11" s="76">
        <v>1024.19</v>
      </c>
      <c r="C11" s="76">
        <v>627.47</v>
      </c>
      <c r="D11" s="76">
        <v>429</v>
      </c>
    </row>
    <row r="12" spans="1:5" x14ac:dyDescent="0.3">
      <c r="A12" s="75" t="s">
        <v>818</v>
      </c>
      <c r="B12" s="76">
        <f>B11/96</f>
        <v>10.668645833333334</v>
      </c>
      <c r="C12" s="76">
        <f>C11/48</f>
        <v>13.072291666666667</v>
      </c>
      <c r="D12" s="76">
        <f>D11/24</f>
        <v>17.875</v>
      </c>
    </row>
    <row r="13" spans="1:5" x14ac:dyDescent="0.3">
      <c r="A13" s="78" t="s">
        <v>819</v>
      </c>
      <c r="B13" s="76"/>
    </row>
    <row r="14" spans="1:5" x14ac:dyDescent="0.3">
      <c r="B14" s="76"/>
    </row>
  </sheetData>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F7472-0220-47A8-B307-13286B0B8D16}">
  <sheetPr codeName="Sheet1"/>
  <dimension ref="A1:F195"/>
  <sheetViews>
    <sheetView topLeftCell="B66" zoomScale="70" zoomScaleNormal="70" workbookViewId="0">
      <selection activeCell="C175" sqref="C175"/>
    </sheetView>
  </sheetViews>
  <sheetFormatPr defaultColWidth="8.88671875" defaultRowHeight="14.4" x14ac:dyDescent="0.3"/>
  <cols>
    <col min="1" max="1" width="8.88671875" style="9"/>
    <col min="2" max="2" width="38" style="43" bestFit="1" customWidth="1"/>
    <col min="3" max="3" width="17.88671875" style="9" bestFit="1" customWidth="1"/>
    <col min="4" max="4" width="91.109375" style="4" bestFit="1" customWidth="1"/>
    <col min="5" max="5" width="13.88671875" style="9" bestFit="1" customWidth="1"/>
    <col min="6" max="6" width="11.33203125" style="4" bestFit="1" customWidth="1"/>
  </cols>
  <sheetData>
    <row r="1" spans="1:6" x14ac:dyDescent="0.3">
      <c r="A1" s="13" t="s">
        <v>383</v>
      </c>
      <c r="B1" s="44"/>
      <c r="C1" s="2"/>
      <c r="D1" s="3"/>
      <c r="E1" s="2"/>
      <c r="F1" s="3"/>
    </row>
    <row r="2" spans="1:6" ht="15" thickBot="1" x14ac:dyDescent="0.35">
      <c r="A2" s="11" t="s">
        <v>21</v>
      </c>
      <c r="B2" s="45" t="s">
        <v>1</v>
      </c>
      <c r="C2" s="11" t="s">
        <v>390</v>
      </c>
      <c r="D2" s="11" t="s">
        <v>0</v>
      </c>
      <c r="E2" s="11" t="s">
        <v>2</v>
      </c>
      <c r="F2" s="11" t="s">
        <v>669</v>
      </c>
    </row>
    <row r="3" spans="1:6" x14ac:dyDescent="0.3">
      <c r="A3" s="16" t="s">
        <v>22</v>
      </c>
      <c r="B3" s="56" t="s">
        <v>481</v>
      </c>
      <c r="C3" s="16">
        <v>44</v>
      </c>
      <c r="D3" s="3" t="s">
        <v>94</v>
      </c>
      <c r="E3" s="16" t="s">
        <v>385</v>
      </c>
      <c r="F3" s="15" t="s">
        <v>671</v>
      </c>
    </row>
    <row r="4" spans="1:6" x14ac:dyDescent="0.3">
      <c r="A4" s="16" t="s">
        <v>22</v>
      </c>
      <c r="B4" s="56" t="s">
        <v>482</v>
      </c>
      <c r="C4" s="16">
        <v>23</v>
      </c>
      <c r="D4" s="3" t="s">
        <v>95</v>
      </c>
      <c r="E4" s="16" t="s">
        <v>385</v>
      </c>
      <c r="F4" s="3" t="s">
        <v>706</v>
      </c>
    </row>
    <row r="5" spans="1:6" x14ac:dyDescent="0.3">
      <c r="A5" s="16" t="s">
        <v>22</v>
      </c>
      <c r="B5" s="56" t="s">
        <v>455</v>
      </c>
      <c r="C5" s="16">
        <v>42</v>
      </c>
      <c r="D5" s="3" t="s">
        <v>96</v>
      </c>
      <c r="E5" s="16" t="s">
        <v>158</v>
      </c>
      <c r="F5" s="1" t="s">
        <v>672</v>
      </c>
    </row>
    <row r="6" spans="1:6" x14ac:dyDescent="0.3">
      <c r="A6" s="16" t="s">
        <v>22</v>
      </c>
      <c r="B6" s="59" t="s">
        <v>483</v>
      </c>
      <c r="C6" s="16">
        <v>30</v>
      </c>
      <c r="D6" s="3" t="s">
        <v>97</v>
      </c>
      <c r="E6" s="16" t="s">
        <v>158</v>
      </c>
      <c r="F6" s="1" t="s">
        <v>672</v>
      </c>
    </row>
    <row r="7" spans="1:6" x14ac:dyDescent="0.3">
      <c r="A7" s="16" t="s">
        <v>22</v>
      </c>
      <c r="B7" s="59" t="s">
        <v>484</v>
      </c>
      <c r="C7" s="16">
        <v>45</v>
      </c>
      <c r="D7" s="3" t="s">
        <v>99</v>
      </c>
      <c r="E7" s="16" t="s">
        <v>387</v>
      </c>
      <c r="F7" s="3" t="s">
        <v>705</v>
      </c>
    </row>
    <row r="8" spans="1:6" x14ac:dyDescent="0.3">
      <c r="A8" s="16" t="s">
        <v>22</v>
      </c>
      <c r="B8" s="59" t="s">
        <v>485</v>
      </c>
      <c r="C8" s="16">
        <v>1</v>
      </c>
      <c r="D8" s="3" t="s">
        <v>182</v>
      </c>
      <c r="E8" s="16" t="s">
        <v>76</v>
      </c>
      <c r="F8" s="3" t="s">
        <v>693</v>
      </c>
    </row>
    <row r="9" spans="1:6" x14ac:dyDescent="0.3">
      <c r="A9" s="16" t="s">
        <v>22</v>
      </c>
      <c r="B9" s="59" t="s">
        <v>486</v>
      </c>
      <c r="C9" s="16">
        <v>29</v>
      </c>
      <c r="D9" s="3" t="s">
        <v>98</v>
      </c>
      <c r="E9" s="16" t="s">
        <v>158</v>
      </c>
      <c r="F9" s="1" t="s">
        <v>672</v>
      </c>
    </row>
    <row r="10" spans="1:6" x14ac:dyDescent="0.3">
      <c r="A10" s="16" t="s">
        <v>22</v>
      </c>
      <c r="B10" s="56" t="s">
        <v>487</v>
      </c>
      <c r="C10" s="16">
        <v>4</v>
      </c>
      <c r="D10" s="3" t="s">
        <v>100</v>
      </c>
      <c r="E10" s="16" t="s">
        <v>385</v>
      </c>
      <c r="F10" s="3" t="s">
        <v>707</v>
      </c>
    </row>
    <row r="11" spans="1:6" x14ac:dyDescent="0.3">
      <c r="A11" s="16" t="s">
        <v>22</v>
      </c>
      <c r="B11" s="56" t="s">
        <v>487</v>
      </c>
      <c r="C11" s="16">
        <v>5</v>
      </c>
      <c r="D11" s="3" t="s">
        <v>100</v>
      </c>
      <c r="E11" s="16" t="s">
        <v>385</v>
      </c>
      <c r="F11" s="3" t="s">
        <v>707</v>
      </c>
    </row>
    <row r="12" spans="1:6" x14ac:dyDescent="0.3">
      <c r="A12" s="16" t="s">
        <v>22</v>
      </c>
      <c r="B12" s="56" t="s">
        <v>487</v>
      </c>
      <c r="C12" s="16">
        <v>1</v>
      </c>
      <c r="D12" s="3" t="s">
        <v>101</v>
      </c>
      <c r="E12" s="16" t="s">
        <v>30</v>
      </c>
      <c r="F12" s="3" t="s">
        <v>671</v>
      </c>
    </row>
    <row r="13" spans="1:6" x14ac:dyDescent="0.3">
      <c r="A13" s="16" t="s">
        <v>22</v>
      </c>
      <c r="B13" s="56" t="s">
        <v>487</v>
      </c>
      <c r="C13" s="16">
        <v>2</v>
      </c>
      <c r="D13" s="3" t="s">
        <v>101</v>
      </c>
      <c r="E13" s="16" t="s">
        <v>30</v>
      </c>
      <c r="F13" s="3" t="s">
        <v>671</v>
      </c>
    </row>
    <row r="14" spans="1:6" x14ac:dyDescent="0.3">
      <c r="A14" s="16" t="s">
        <v>22</v>
      </c>
      <c r="B14" s="56" t="s">
        <v>488</v>
      </c>
      <c r="C14" s="16">
        <v>2</v>
      </c>
      <c r="D14" s="3" t="s">
        <v>101</v>
      </c>
      <c r="E14" s="16" t="s">
        <v>30</v>
      </c>
      <c r="F14" s="3" t="s">
        <v>694</v>
      </c>
    </row>
    <row r="15" spans="1:6" x14ac:dyDescent="0.3">
      <c r="A15" s="16" t="s">
        <v>22</v>
      </c>
      <c r="B15" s="56" t="s">
        <v>488</v>
      </c>
      <c r="C15" s="16">
        <v>1</v>
      </c>
      <c r="D15" s="3" t="s">
        <v>101</v>
      </c>
      <c r="E15" s="16" t="s">
        <v>30</v>
      </c>
      <c r="F15" s="3" t="s">
        <v>694</v>
      </c>
    </row>
    <row r="16" spans="1:6" x14ac:dyDescent="0.3">
      <c r="A16" s="16" t="s">
        <v>22</v>
      </c>
      <c r="B16" s="56" t="s">
        <v>489</v>
      </c>
      <c r="C16" s="16">
        <v>7</v>
      </c>
      <c r="D16" s="3" t="s">
        <v>105</v>
      </c>
      <c r="E16" s="16" t="s">
        <v>385</v>
      </c>
      <c r="F16" s="3" t="s">
        <v>690</v>
      </c>
    </row>
    <row r="17" spans="1:6" x14ac:dyDescent="0.3">
      <c r="A17" s="16" t="s">
        <v>22</v>
      </c>
      <c r="B17" s="56" t="s">
        <v>489</v>
      </c>
      <c r="C17" s="16">
        <v>6</v>
      </c>
      <c r="D17" s="3" t="s">
        <v>105</v>
      </c>
      <c r="E17" s="16" t="s">
        <v>385</v>
      </c>
      <c r="F17" s="3" t="s">
        <v>690</v>
      </c>
    </row>
    <row r="18" spans="1:6" x14ac:dyDescent="0.3">
      <c r="A18" s="16" t="s">
        <v>22</v>
      </c>
      <c r="B18" s="56" t="s">
        <v>490</v>
      </c>
      <c r="C18" s="16">
        <v>2</v>
      </c>
      <c r="D18" s="3" t="s">
        <v>107</v>
      </c>
      <c r="E18" s="16" t="s">
        <v>388</v>
      </c>
      <c r="F18" s="3" t="s">
        <v>703</v>
      </c>
    </row>
    <row r="19" spans="1:6" x14ac:dyDescent="0.3">
      <c r="A19" s="16" t="s">
        <v>22</v>
      </c>
      <c r="B19" s="56" t="s">
        <v>490</v>
      </c>
      <c r="C19" s="16">
        <v>1</v>
      </c>
      <c r="D19" s="3" t="s">
        <v>107</v>
      </c>
      <c r="E19" s="16" t="s">
        <v>388</v>
      </c>
      <c r="F19" s="3" t="s">
        <v>703</v>
      </c>
    </row>
    <row r="20" spans="1:6" x14ac:dyDescent="0.3">
      <c r="A20" s="16" t="s">
        <v>22</v>
      </c>
      <c r="B20" s="56" t="s">
        <v>606</v>
      </c>
      <c r="C20" s="16">
        <v>37</v>
      </c>
      <c r="D20" s="3" t="s">
        <v>108</v>
      </c>
      <c r="E20" s="16" t="s">
        <v>385</v>
      </c>
      <c r="F20" s="3" t="s">
        <v>695</v>
      </c>
    </row>
    <row r="21" spans="1:6" x14ac:dyDescent="0.3">
      <c r="A21" s="16" t="s">
        <v>22</v>
      </c>
      <c r="B21" s="56" t="s">
        <v>606</v>
      </c>
      <c r="C21" s="16">
        <v>1</v>
      </c>
      <c r="D21" s="3" t="s">
        <v>109</v>
      </c>
      <c r="E21" s="16" t="s">
        <v>30</v>
      </c>
      <c r="F21" s="3" t="s">
        <v>690</v>
      </c>
    </row>
    <row r="22" spans="1:6" x14ac:dyDescent="0.3">
      <c r="A22" s="16" t="s">
        <v>22</v>
      </c>
      <c r="B22" s="56" t="s">
        <v>606</v>
      </c>
      <c r="C22" s="16">
        <v>2</v>
      </c>
      <c r="D22" s="3" t="s">
        <v>109</v>
      </c>
      <c r="E22" s="16" t="s">
        <v>30</v>
      </c>
      <c r="F22" s="3" t="s">
        <v>690</v>
      </c>
    </row>
    <row r="23" spans="1:6" x14ac:dyDescent="0.3">
      <c r="A23" s="16" t="s">
        <v>22</v>
      </c>
      <c r="B23" s="56" t="s">
        <v>607</v>
      </c>
      <c r="C23" s="16">
        <v>21</v>
      </c>
      <c r="D23" s="3" t="s">
        <v>113</v>
      </c>
      <c r="E23" s="16" t="s">
        <v>385</v>
      </c>
      <c r="F23" s="3" t="s">
        <v>706</v>
      </c>
    </row>
    <row r="24" spans="1:6" x14ac:dyDescent="0.3">
      <c r="A24" s="16" t="s">
        <v>22</v>
      </c>
      <c r="B24" s="56" t="s">
        <v>491</v>
      </c>
      <c r="C24" s="16">
        <v>10</v>
      </c>
      <c r="D24" s="3" t="s">
        <v>114</v>
      </c>
      <c r="E24" s="16" t="s">
        <v>385</v>
      </c>
      <c r="F24" s="3" t="s">
        <v>706</v>
      </c>
    </row>
    <row r="25" spans="1:6" x14ac:dyDescent="0.3">
      <c r="A25" s="16" t="s">
        <v>22</v>
      </c>
      <c r="B25" s="56" t="s">
        <v>491</v>
      </c>
      <c r="C25" s="16">
        <v>13</v>
      </c>
      <c r="D25" s="3" t="s">
        <v>115</v>
      </c>
      <c r="E25" s="16" t="s">
        <v>385</v>
      </c>
      <c r="F25" s="3" t="s">
        <v>671</v>
      </c>
    </row>
    <row r="26" spans="1:6" x14ac:dyDescent="0.3">
      <c r="A26" s="16" t="s">
        <v>22</v>
      </c>
      <c r="B26" s="56" t="s">
        <v>491</v>
      </c>
      <c r="C26" s="16">
        <v>17</v>
      </c>
      <c r="D26" s="3" t="s">
        <v>114</v>
      </c>
      <c r="E26" s="16" t="s">
        <v>385</v>
      </c>
      <c r="F26" s="3" t="s">
        <v>706</v>
      </c>
    </row>
    <row r="27" spans="1:6" x14ac:dyDescent="0.3">
      <c r="A27" s="16" t="s">
        <v>22</v>
      </c>
      <c r="B27" s="56" t="s">
        <v>492</v>
      </c>
      <c r="C27" s="16">
        <v>2</v>
      </c>
      <c r="D27" s="3" t="s">
        <v>116</v>
      </c>
      <c r="E27" s="16" t="s">
        <v>30</v>
      </c>
      <c r="F27" s="3" t="s">
        <v>690</v>
      </c>
    </row>
    <row r="28" spans="1:6" x14ac:dyDescent="0.3">
      <c r="A28" s="16" t="s">
        <v>22</v>
      </c>
      <c r="B28" s="56" t="s">
        <v>492</v>
      </c>
      <c r="C28" s="16">
        <v>3</v>
      </c>
      <c r="D28" s="3" t="s">
        <v>116</v>
      </c>
      <c r="E28" s="16" t="s">
        <v>30</v>
      </c>
      <c r="F28" s="3" t="s">
        <v>690</v>
      </c>
    </row>
    <row r="29" spans="1:6" x14ac:dyDescent="0.3">
      <c r="A29" s="16" t="s">
        <v>22</v>
      </c>
      <c r="B29" s="56" t="s">
        <v>492</v>
      </c>
      <c r="C29" s="16">
        <v>1</v>
      </c>
      <c r="D29" s="3" t="s">
        <v>117</v>
      </c>
      <c r="E29" s="16" t="s">
        <v>30</v>
      </c>
      <c r="F29" s="3" t="s">
        <v>690</v>
      </c>
    </row>
    <row r="30" spans="1:6" x14ac:dyDescent="0.3">
      <c r="A30" s="16" t="s">
        <v>22</v>
      </c>
      <c r="B30" s="56" t="s">
        <v>608</v>
      </c>
      <c r="C30" s="16">
        <v>19</v>
      </c>
      <c r="D30" s="3" t="s">
        <v>113</v>
      </c>
      <c r="E30" s="16" t="s">
        <v>385</v>
      </c>
      <c r="F30" s="3" t="s">
        <v>696</v>
      </c>
    </row>
    <row r="31" spans="1:6" x14ac:dyDescent="0.3">
      <c r="A31" s="16" t="s">
        <v>22</v>
      </c>
      <c r="B31" s="56" t="s">
        <v>608</v>
      </c>
      <c r="C31" s="16">
        <v>22</v>
      </c>
      <c r="D31" s="3" t="s">
        <v>113</v>
      </c>
      <c r="E31" s="16" t="s">
        <v>385</v>
      </c>
      <c r="F31" s="3" t="s">
        <v>696</v>
      </c>
    </row>
    <row r="32" spans="1:6" x14ac:dyDescent="0.3">
      <c r="A32" s="16" t="s">
        <v>22</v>
      </c>
      <c r="B32" s="56" t="s">
        <v>608</v>
      </c>
      <c r="C32" s="16">
        <v>27</v>
      </c>
      <c r="D32" s="3" t="s">
        <v>122</v>
      </c>
      <c r="E32" s="16" t="s">
        <v>385</v>
      </c>
      <c r="F32" s="3" t="s">
        <v>696</v>
      </c>
    </row>
    <row r="33" spans="1:6" x14ac:dyDescent="0.3">
      <c r="A33" s="16" t="s">
        <v>22</v>
      </c>
      <c r="B33" s="56" t="s">
        <v>493</v>
      </c>
      <c r="C33" s="16">
        <v>2</v>
      </c>
      <c r="D33" s="3" t="s">
        <v>123</v>
      </c>
      <c r="E33" s="16" t="s">
        <v>30</v>
      </c>
      <c r="F33" s="3" t="s">
        <v>707</v>
      </c>
    </row>
    <row r="34" spans="1:6" x14ac:dyDescent="0.3">
      <c r="A34" s="16" t="s">
        <v>22</v>
      </c>
      <c r="B34" s="56" t="s">
        <v>493</v>
      </c>
      <c r="C34" s="16">
        <v>1</v>
      </c>
      <c r="D34" s="3" t="s">
        <v>123</v>
      </c>
      <c r="E34" s="16" t="s">
        <v>30</v>
      </c>
      <c r="F34" s="3" t="s">
        <v>707</v>
      </c>
    </row>
    <row r="35" spans="1:6" x14ac:dyDescent="0.3">
      <c r="A35" s="16" t="s">
        <v>22</v>
      </c>
      <c r="B35" s="56" t="s">
        <v>494</v>
      </c>
      <c r="C35" s="16">
        <v>14</v>
      </c>
      <c r="D35" s="3" t="s">
        <v>124</v>
      </c>
      <c r="E35" s="16" t="s">
        <v>385</v>
      </c>
      <c r="F35" s="3" t="s">
        <v>697</v>
      </c>
    </row>
    <row r="36" spans="1:6" x14ac:dyDescent="0.3">
      <c r="A36" s="16" t="s">
        <v>22</v>
      </c>
      <c r="B36" s="56" t="s">
        <v>494</v>
      </c>
      <c r="C36" s="16" t="s">
        <v>46</v>
      </c>
      <c r="D36" s="3" t="s">
        <v>124</v>
      </c>
      <c r="E36" s="16" t="s">
        <v>30</v>
      </c>
      <c r="F36" s="3" t="s">
        <v>697</v>
      </c>
    </row>
    <row r="37" spans="1:6" x14ac:dyDescent="0.3">
      <c r="A37" s="16" t="s">
        <v>22</v>
      </c>
      <c r="B37" s="56" t="s">
        <v>495</v>
      </c>
      <c r="C37" s="16">
        <v>1</v>
      </c>
      <c r="D37" s="3" t="s">
        <v>152</v>
      </c>
      <c r="E37" s="16" t="s">
        <v>76</v>
      </c>
      <c r="F37" s="3" t="s">
        <v>698</v>
      </c>
    </row>
    <row r="38" spans="1:6" x14ac:dyDescent="0.3">
      <c r="A38" s="16" t="s">
        <v>22</v>
      </c>
      <c r="B38" s="56" t="s">
        <v>496</v>
      </c>
      <c r="C38" s="16">
        <v>3</v>
      </c>
      <c r="D38" s="3" t="s">
        <v>152</v>
      </c>
      <c r="E38" s="16" t="s">
        <v>76</v>
      </c>
      <c r="F38" s="3" t="s">
        <v>698</v>
      </c>
    </row>
    <row r="39" spans="1:6" x14ac:dyDescent="0.3">
      <c r="A39" s="16" t="s">
        <v>22</v>
      </c>
      <c r="B39" s="56" t="s">
        <v>497</v>
      </c>
      <c r="C39" s="16">
        <v>2</v>
      </c>
      <c r="D39" s="3" t="s">
        <v>127</v>
      </c>
      <c r="E39" s="16" t="s">
        <v>30</v>
      </c>
      <c r="F39" s="3" t="s">
        <v>699</v>
      </c>
    </row>
    <row r="40" spans="1:6" x14ac:dyDescent="0.3">
      <c r="A40" s="16" t="s">
        <v>22</v>
      </c>
      <c r="B40" s="56" t="s">
        <v>498</v>
      </c>
      <c r="C40" s="16">
        <v>25</v>
      </c>
      <c r="D40" s="3" t="s">
        <v>126</v>
      </c>
      <c r="E40" s="16" t="s">
        <v>385</v>
      </c>
      <c r="F40" s="3" t="s">
        <v>690</v>
      </c>
    </row>
    <row r="41" spans="1:6" x14ac:dyDescent="0.3">
      <c r="A41" s="16" t="s">
        <v>22</v>
      </c>
      <c r="B41" s="56" t="s">
        <v>499</v>
      </c>
      <c r="C41" s="16">
        <v>1</v>
      </c>
      <c r="D41" s="3" t="s">
        <v>128</v>
      </c>
      <c r="E41" s="16" t="s">
        <v>30</v>
      </c>
      <c r="F41" s="3" t="s">
        <v>700</v>
      </c>
    </row>
    <row r="42" spans="1:6" x14ac:dyDescent="0.3">
      <c r="A42" s="16" t="s">
        <v>22</v>
      </c>
      <c r="B42" s="56" t="s">
        <v>499</v>
      </c>
      <c r="C42" s="16">
        <v>2</v>
      </c>
      <c r="D42" s="3" t="s">
        <v>128</v>
      </c>
      <c r="E42" s="16" t="s">
        <v>30</v>
      </c>
      <c r="F42" s="3" t="s">
        <v>700</v>
      </c>
    </row>
    <row r="43" spans="1:6" x14ac:dyDescent="0.3">
      <c r="A43" s="16" t="s">
        <v>22</v>
      </c>
      <c r="B43" s="56" t="s">
        <v>609</v>
      </c>
      <c r="C43" s="16">
        <v>28</v>
      </c>
      <c r="D43" s="3" t="s">
        <v>130</v>
      </c>
      <c r="E43" s="16" t="s">
        <v>385</v>
      </c>
      <c r="F43" s="3" t="s">
        <v>704</v>
      </c>
    </row>
    <row r="44" spans="1:6" x14ac:dyDescent="0.3">
      <c r="A44" s="16" t="s">
        <v>22</v>
      </c>
      <c r="B44" s="56" t="s">
        <v>609</v>
      </c>
      <c r="C44" s="16">
        <v>29</v>
      </c>
      <c r="D44" s="3" t="s">
        <v>130</v>
      </c>
      <c r="E44" s="16" t="s">
        <v>385</v>
      </c>
      <c r="F44" s="3" t="s">
        <v>704</v>
      </c>
    </row>
    <row r="45" spans="1:6" x14ac:dyDescent="0.3">
      <c r="A45" s="16" t="s">
        <v>22</v>
      </c>
      <c r="B45" s="56" t="s">
        <v>500</v>
      </c>
      <c r="C45" s="16">
        <v>18</v>
      </c>
      <c r="D45" s="3" t="s">
        <v>133</v>
      </c>
      <c r="E45" s="16" t="s">
        <v>385</v>
      </c>
      <c r="F45" s="3" t="s">
        <v>706</v>
      </c>
    </row>
    <row r="46" spans="1:6" x14ac:dyDescent="0.3">
      <c r="A46" s="16" t="s">
        <v>22</v>
      </c>
      <c r="B46" s="56" t="s">
        <v>500</v>
      </c>
      <c r="C46" s="16">
        <v>24</v>
      </c>
      <c r="D46" s="3" t="s">
        <v>133</v>
      </c>
      <c r="E46" s="16" t="s">
        <v>385</v>
      </c>
      <c r="F46" s="3" t="s">
        <v>706</v>
      </c>
    </row>
    <row r="47" spans="1:6" x14ac:dyDescent="0.3">
      <c r="A47" s="16" t="s">
        <v>22</v>
      </c>
      <c r="B47" s="56" t="s">
        <v>500</v>
      </c>
      <c r="C47" s="16">
        <v>36</v>
      </c>
      <c r="D47" s="3" t="s">
        <v>95</v>
      </c>
      <c r="E47" s="16" t="s">
        <v>385</v>
      </c>
      <c r="F47" s="3" t="s">
        <v>706</v>
      </c>
    </row>
    <row r="48" spans="1:6" x14ac:dyDescent="0.3">
      <c r="A48" s="16" t="s">
        <v>22</v>
      </c>
      <c r="B48" s="56" t="s">
        <v>500</v>
      </c>
      <c r="C48" s="16">
        <v>38</v>
      </c>
      <c r="D48" s="3" t="s">
        <v>133</v>
      </c>
      <c r="E48" s="16" t="s">
        <v>30</v>
      </c>
      <c r="F48" s="3" t="s">
        <v>706</v>
      </c>
    </row>
    <row r="49" spans="1:6" x14ac:dyDescent="0.3">
      <c r="A49" s="16" t="s">
        <v>22</v>
      </c>
      <c r="B49" s="56" t="s">
        <v>501</v>
      </c>
      <c r="C49" s="16" t="s">
        <v>48</v>
      </c>
      <c r="D49" s="3" t="s">
        <v>134</v>
      </c>
      <c r="E49" s="16" t="s">
        <v>30</v>
      </c>
      <c r="F49" s="3" t="s">
        <v>701</v>
      </c>
    </row>
    <row r="50" spans="1:6" x14ac:dyDescent="0.3">
      <c r="A50" s="16" t="s">
        <v>22</v>
      </c>
      <c r="B50" s="56" t="s">
        <v>501</v>
      </c>
      <c r="C50" s="16" t="s">
        <v>49</v>
      </c>
      <c r="D50" s="3" t="s">
        <v>134</v>
      </c>
      <c r="E50" s="16" t="s">
        <v>30</v>
      </c>
      <c r="F50" s="3" t="s">
        <v>701</v>
      </c>
    </row>
    <row r="51" spans="1:6" x14ac:dyDescent="0.3">
      <c r="A51" s="16" t="s">
        <v>22</v>
      </c>
      <c r="B51" s="56" t="s">
        <v>501</v>
      </c>
      <c r="C51" s="16" t="s">
        <v>50</v>
      </c>
      <c r="D51" s="3" t="s">
        <v>134</v>
      </c>
      <c r="E51" s="16" t="s">
        <v>30</v>
      </c>
      <c r="F51" s="3" t="s">
        <v>701</v>
      </c>
    </row>
    <row r="52" spans="1:6" x14ac:dyDescent="0.3">
      <c r="A52" s="16" t="s">
        <v>22</v>
      </c>
      <c r="B52" s="59" t="s">
        <v>393</v>
      </c>
      <c r="C52" s="16">
        <v>33</v>
      </c>
      <c r="D52" s="3" t="s">
        <v>78</v>
      </c>
      <c r="E52" s="16" t="s">
        <v>158</v>
      </c>
      <c r="F52" s="1" t="s">
        <v>673</v>
      </c>
    </row>
    <row r="53" spans="1:6" x14ac:dyDescent="0.3">
      <c r="A53" s="16" t="s">
        <v>22</v>
      </c>
      <c r="B53" s="56" t="s">
        <v>29</v>
      </c>
      <c r="C53" s="16">
        <v>30</v>
      </c>
      <c r="D53" s="3" t="s">
        <v>83</v>
      </c>
      <c r="E53" s="16" t="s">
        <v>385</v>
      </c>
      <c r="F53" s="3" t="s">
        <v>671</v>
      </c>
    </row>
    <row r="54" spans="1:6" x14ac:dyDescent="0.3">
      <c r="A54" s="16" t="s">
        <v>22</v>
      </c>
      <c r="B54" s="56" t="s">
        <v>29</v>
      </c>
      <c r="C54" s="16">
        <v>32</v>
      </c>
      <c r="D54" s="3" t="s">
        <v>83</v>
      </c>
      <c r="E54" s="16" t="s">
        <v>385</v>
      </c>
      <c r="F54" s="3" t="s">
        <v>671</v>
      </c>
    </row>
    <row r="55" spans="1:6" x14ac:dyDescent="0.3">
      <c r="A55" s="16" t="s">
        <v>22</v>
      </c>
      <c r="B55" s="56" t="s">
        <v>29</v>
      </c>
      <c r="C55" s="16">
        <v>41</v>
      </c>
      <c r="D55" s="3" t="s">
        <v>83</v>
      </c>
      <c r="E55" s="16" t="s">
        <v>385</v>
      </c>
      <c r="F55" s="3" t="s">
        <v>671</v>
      </c>
    </row>
    <row r="56" spans="1:6" x14ac:dyDescent="0.3">
      <c r="A56" s="16" t="s">
        <v>22</v>
      </c>
      <c r="B56" s="56" t="s">
        <v>29</v>
      </c>
      <c r="C56" s="16">
        <v>31</v>
      </c>
      <c r="D56" s="3" t="s">
        <v>83</v>
      </c>
      <c r="E56" s="16" t="s">
        <v>385</v>
      </c>
      <c r="F56" s="3" t="s">
        <v>671</v>
      </c>
    </row>
    <row r="57" spans="1:6" x14ac:dyDescent="0.3">
      <c r="A57" s="16" t="s">
        <v>22</v>
      </c>
      <c r="B57" s="56" t="s">
        <v>29</v>
      </c>
      <c r="C57" s="16">
        <v>43</v>
      </c>
      <c r="D57" s="3" t="s">
        <v>83</v>
      </c>
      <c r="E57" s="16" t="s">
        <v>385</v>
      </c>
      <c r="F57" s="3" t="s">
        <v>671</v>
      </c>
    </row>
    <row r="58" spans="1:6" x14ac:dyDescent="0.3">
      <c r="A58" s="16" t="s">
        <v>22</v>
      </c>
      <c r="B58" s="56" t="s">
        <v>29</v>
      </c>
      <c r="C58" s="16">
        <v>42</v>
      </c>
      <c r="D58" s="3" t="s">
        <v>83</v>
      </c>
      <c r="E58" s="16" t="s">
        <v>385</v>
      </c>
      <c r="F58" s="3" t="s">
        <v>671</v>
      </c>
    </row>
    <row r="59" spans="1:6" x14ac:dyDescent="0.3">
      <c r="A59" s="16" t="s">
        <v>22</v>
      </c>
      <c r="B59" s="59" t="s">
        <v>394</v>
      </c>
      <c r="C59" s="16">
        <v>106</v>
      </c>
      <c r="D59" s="3" t="s">
        <v>84</v>
      </c>
      <c r="E59" s="16" t="s">
        <v>158</v>
      </c>
      <c r="F59" s="1" t="s">
        <v>671</v>
      </c>
    </row>
    <row r="60" spans="1:6" x14ac:dyDescent="0.3">
      <c r="A60" s="16" t="s">
        <v>22</v>
      </c>
      <c r="B60" s="56" t="s">
        <v>32</v>
      </c>
      <c r="C60" s="16">
        <v>34</v>
      </c>
      <c r="D60" s="3" t="s">
        <v>86</v>
      </c>
      <c r="E60" s="16" t="s">
        <v>385</v>
      </c>
      <c r="F60" s="3" t="s">
        <v>695</v>
      </c>
    </row>
    <row r="61" spans="1:6" x14ac:dyDescent="0.3">
      <c r="A61" s="16" t="s">
        <v>22</v>
      </c>
      <c r="B61" s="56" t="s">
        <v>32</v>
      </c>
      <c r="C61" s="16">
        <v>35</v>
      </c>
      <c r="D61" s="3" t="s">
        <v>86</v>
      </c>
      <c r="E61" s="16" t="s">
        <v>385</v>
      </c>
      <c r="F61" s="3" t="s">
        <v>695</v>
      </c>
    </row>
    <row r="62" spans="1:6" x14ac:dyDescent="0.3">
      <c r="A62" s="16" t="s">
        <v>22</v>
      </c>
      <c r="B62" s="56" t="s">
        <v>32</v>
      </c>
      <c r="C62" s="16">
        <v>33</v>
      </c>
      <c r="D62" s="3" t="s">
        <v>86</v>
      </c>
      <c r="E62" s="16" t="s">
        <v>385</v>
      </c>
      <c r="F62" s="3" t="s">
        <v>695</v>
      </c>
    </row>
    <row r="63" spans="1:6" x14ac:dyDescent="0.3">
      <c r="A63" s="16" t="s">
        <v>22</v>
      </c>
      <c r="B63" s="56" t="s">
        <v>32</v>
      </c>
      <c r="C63" s="16">
        <v>114</v>
      </c>
      <c r="D63" s="3" t="s">
        <v>146</v>
      </c>
      <c r="E63" s="16" t="s">
        <v>610</v>
      </c>
      <c r="F63" s="1" t="s">
        <v>671</v>
      </c>
    </row>
    <row r="64" spans="1:6" x14ac:dyDescent="0.3">
      <c r="A64" s="16" t="s">
        <v>22</v>
      </c>
      <c r="B64" s="59" t="s">
        <v>395</v>
      </c>
      <c r="C64" s="16">
        <v>104</v>
      </c>
      <c r="D64" s="3" t="s">
        <v>146</v>
      </c>
      <c r="E64" s="16" t="s">
        <v>610</v>
      </c>
      <c r="F64" s="1" t="s">
        <v>672</v>
      </c>
    </row>
    <row r="65" spans="1:6" x14ac:dyDescent="0.3">
      <c r="A65" s="16" t="s">
        <v>22</v>
      </c>
      <c r="B65" s="56" t="s">
        <v>147</v>
      </c>
      <c r="C65" s="16" t="s">
        <v>33</v>
      </c>
      <c r="D65" s="3" t="s">
        <v>678</v>
      </c>
      <c r="E65" s="16" t="s">
        <v>157</v>
      </c>
      <c r="F65" s="3" t="s">
        <v>671</v>
      </c>
    </row>
    <row r="66" spans="1:6" x14ac:dyDescent="0.3">
      <c r="A66" s="16" t="s">
        <v>22</v>
      </c>
      <c r="B66" s="56" t="s">
        <v>147</v>
      </c>
      <c r="C66" s="16" t="s">
        <v>34</v>
      </c>
      <c r="D66" s="3" t="s">
        <v>678</v>
      </c>
      <c r="E66" s="16" t="s">
        <v>157</v>
      </c>
      <c r="F66" s="3" t="s">
        <v>671</v>
      </c>
    </row>
    <row r="67" spans="1:6" x14ac:dyDescent="0.3">
      <c r="A67" s="2" t="s">
        <v>22</v>
      </c>
      <c r="B67" s="46" t="s">
        <v>396</v>
      </c>
      <c r="C67" s="2" t="s">
        <v>269</v>
      </c>
      <c r="D67" s="3" t="s">
        <v>277</v>
      </c>
      <c r="E67" s="60" t="s">
        <v>157</v>
      </c>
      <c r="F67" s="3" t="s">
        <v>671</v>
      </c>
    </row>
    <row r="68" spans="1:6" x14ac:dyDescent="0.3">
      <c r="A68" s="16" t="s">
        <v>22</v>
      </c>
      <c r="B68" s="56" t="s">
        <v>35</v>
      </c>
      <c r="C68" s="16">
        <v>37</v>
      </c>
      <c r="D68" s="3" t="s">
        <v>90</v>
      </c>
      <c r="E68" s="16" t="s">
        <v>470</v>
      </c>
      <c r="F68" s="1" t="s">
        <v>672</v>
      </c>
    </row>
    <row r="69" spans="1:6" x14ac:dyDescent="0.3">
      <c r="A69" s="16" t="s">
        <v>22</v>
      </c>
      <c r="B69" s="59" t="s">
        <v>397</v>
      </c>
      <c r="C69" s="16">
        <v>83</v>
      </c>
      <c r="D69" s="3" t="s">
        <v>90</v>
      </c>
      <c r="E69" s="16" t="s">
        <v>470</v>
      </c>
      <c r="F69" s="1" t="s">
        <v>671</v>
      </c>
    </row>
    <row r="70" spans="1:6" x14ac:dyDescent="0.3">
      <c r="A70" s="16" t="s">
        <v>22</v>
      </c>
      <c r="B70" s="59" t="s">
        <v>398</v>
      </c>
      <c r="C70" s="16">
        <v>113</v>
      </c>
      <c r="D70" s="3" t="s">
        <v>90</v>
      </c>
      <c r="E70" s="16" t="s">
        <v>470</v>
      </c>
      <c r="F70" s="1" t="s">
        <v>671</v>
      </c>
    </row>
    <row r="71" spans="1:6" x14ac:dyDescent="0.3">
      <c r="A71" s="16" t="s">
        <v>22</v>
      </c>
      <c r="B71" s="59" t="s">
        <v>399</v>
      </c>
      <c r="C71" s="16">
        <v>110</v>
      </c>
      <c r="D71" s="3" t="s">
        <v>79</v>
      </c>
      <c r="E71" s="16" t="s">
        <v>158</v>
      </c>
      <c r="F71" s="1" t="s">
        <v>671</v>
      </c>
    </row>
    <row r="72" spans="1:6" x14ac:dyDescent="0.3">
      <c r="A72" s="16" t="s">
        <v>22</v>
      </c>
      <c r="B72" s="59" t="s">
        <v>400</v>
      </c>
      <c r="C72" s="16">
        <v>25</v>
      </c>
      <c r="D72" s="3" t="s">
        <v>81</v>
      </c>
      <c r="E72" s="16" t="s">
        <v>470</v>
      </c>
      <c r="F72" s="1" t="s">
        <v>672</v>
      </c>
    </row>
    <row r="73" spans="1:6" x14ac:dyDescent="0.3">
      <c r="A73" s="16" t="s">
        <v>22</v>
      </c>
      <c r="B73" s="59" t="s">
        <v>401</v>
      </c>
      <c r="C73" s="16">
        <v>26</v>
      </c>
      <c r="D73" s="3" t="s">
        <v>81</v>
      </c>
      <c r="E73" s="16" t="s">
        <v>470</v>
      </c>
      <c r="F73" s="1" t="s">
        <v>672</v>
      </c>
    </row>
    <row r="74" spans="1:6" x14ac:dyDescent="0.3">
      <c r="A74" s="16" t="s">
        <v>22</v>
      </c>
      <c r="B74" s="59" t="s">
        <v>402</v>
      </c>
      <c r="C74" s="16">
        <v>20</v>
      </c>
      <c r="D74" s="3" t="s">
        <v>80</v>
      </c>
      <c r="E74" s="16" t="s">
        <v>470</v>
      </c>
      <c r="F74" s="1" t="s">
        <v>672</v>
      </c>
    </row>
    <row r="75" spans="1:6" x14ac:dyDescent="0.3">
      <c r="A75" s="16" t="s">
        <v>22</v>
      </c>
      <c r="B75" s="59" t="s">
        <v>403</v>
      </c>
      <c r="C75" s="16">
        <v>28</v>
      </c>
      <c r="D75" s="3" t="s">
        <v>80</v>
      </c>
      <c r="E75" s="16" t="s">
        <v>470</v>
      </c>
      <c r="F75" s="1" t="s">
        <v>672</v>
      </c>
    </row>
    <row r="76" spans="1:6" x14ac:dyDescent="0.3">
      <c r="A76" s="16" t="s">
        <v>22</v>
      </c>
      <c r="B76" s="56" t="s">
        <v>270</v>
      </c>
      <c r="C76" s="16" t="s">
        <v>36</v>
      </c>
      <c r="D76" s="3" t="s">
        <v>149</v>
      </c>
      <c r="E76" s="16" t="s">
        <v>159</v>
      </c>
      <c r="F76" s="3" t="s">
        <v>671</v>
      </c>
    </row>
    <row r="77" spans="1:6" x14ac:dyDescent="0.3">
      <c r="A77" s="16" t="s">
        <v>22</v>
      </c>
      <c r="B77" s="56" t="s">
        <v>270</v>
      </c>
      <c r="C77" s="16" t="s">
        <v>37</v>
      </c>
      <c r="D77" s="3" t="s">
        <v>149</v>
      </c>
      <c r="E77" s="16" t="s">
        <v>159</v>
      </c>
      <c r="F77" s="3" t="s">
        <v>671</v>
      </c>
    </row>
    <row r="78" spans="1:6" x14ac:dyDescent="0.3">
      <c r="A78" s="16" t="s">
        <v>22</v>
      </c>
      <c r="B78" s="56" t="s">
        <v>280</v>
      </c>
      <c r="C78" s="16" t="s">
        <v>33</v>
      </c>
      <c r="D78" s="3" t="s">
        <v>463</v>
      </c>
      <c r="E78" s="16" t="s">
        <v>38</v>
      </c>
      <c r="F78" s="3" t="s">
        <v>674</v>
      </c>
    </row>
    <row r="79" spans="1:6" x14ac:dyDescent="0.3">
      <c r="A79" s="16" t="s">
        <v>22</v>
      </c>
      <c r="B79" s="56" t="s">
        <v>280</v>
      </c>
      <c r="C79" s="16" t="s">
        <v>34</v>
      </c>
      <c r="D79" s="3" t="s">
        <v>463</v>
      </c>
      <c r="E79" s="16" t="s">
        <v>38</v>
      </c>
      <c r="F79" s="3" t="s">
        <v>674</v>
      </c>
    </row>
    <row r="80" spans="1:6" x14ac:dyDescent="0.3">
      <c r="A80" s="16" t="s">
        <v>22</v>
      </c>
      <c r="B80" s="56" t="s">
        <v>39</v>
      </c>
      <c r="C80" s="16">
        <v>2</v>
      </c>
      <c r="D80" s="3" t="s">
        <v>464</v>
      </c>
      <c r="E80" s="16" t="s">
        <v>38</v>
      </c>
      <c r="F80" s="3" t="s">
        <v>674</v>
      </c>
    </row>
    <row r="81" spans="1:6" x14ac:dyDescent="0.3">
      <c r="A81" s="16" t="s">
        <v>22</v>
      </c>
      <c r="B81" s="56" t="s">
        <v>39</v>
      </c>
      <c r="C81" s="16">
        <v>3</v>
      </c>
      <c r="D81" s="3" t="s">
        <v>464</v>
      </c>
      <c r="E81" s="16" t="s">
        <v>38</v>
      </c>
      <c r="F81" s="3" t="s">
        <v>674</v>
      </c>
    </row>
    <row r="82" spans="1:6" x14ac:dyDescent="0.3">
      <c r="A82" s="16" t="s">
        <v>22</v>
      </c>
      <c r="B82" s="56" t="s">
        <v>39</v>
      </c>
      <c r="C82" s="16">
        <v>1</v>
      </c>
      <c r="D82" s="3" t="s">
        <v>464</v>
      </c>
      <c r="E82" s="16" t="s">
        <v>38</v>
      </c>
      <c r="F82" s="3" t="s">
        <v>674</v>
      </c>
    </row>
    <row r="83" spans="1:6" x14ac:dyDescent="0.3">
      <c r="A83" s="16" t="s">
        <v>22</v>
      </c>
      <c r="B83" s="56" t="s">
        <v>9</v>
      </c>
      <c r="C83" s="16">
        <v>7</v>
      </c>
      <c r="D83" s="3" t="s">
        <v>91</v>
      </c>
      <c r="E83" s="16" t="s">
        <v>471</v>
      </c>
      <c r="F83" s="1" t="s">
        <v>672</v>
      </c>
    </row>
    <row r="84" spans="1:6" x14ac:dyDescent="0.3">
      <c r="A84" s="16" t="s">
        <v>22</v>
      </c>
      <c r="B84" s="56" t="s">
        <v>40</v>
      </c>
      <c r="C84" s="16">
        <v>2</v>
      </c>
      <c r="D84" s="3" t="s">
        <v>465</v>
      </c>
      <c r="E84" s="16" t="s">
        <v>38</v>
      </c>
      <c r="F84" s="3" t="s">
        <v>674</v>
      </c>
    </row>
    <row r="85" spans="1:6" x14ac:dyDescent="0.3">
      <c r="A85" s="16" t="s">
        <v>22</v>
      </c>
      <c r="B85" s="56" t="s">
        <v>40</v>
      </c>
      <c r="C85" s="16">
        <v>3</v>
      </c>
      <c r="D85" s="3" t="s">
        <v>465</v>
      </c>
      <c r="E85" s="16" t="s">
        <v>38</v>
      </c>
      <c r="F85" s="3" t="s">
        <v>674</v>
      </c>
    </row>
    <row r="86" spans="1:6" x14ac:dyDescent="0.3">
      <c r="A86" s="16" t="s">
        <v>22</v>
      </c>
      <c r="B86" s="59" t="s">
        <v>404</v>
      </c>
      <c r="C86" s="16">
        <v>53</v>
      </c>
      <c r="D86" s="3" t="s">
        <v>92</v>
      </c>
      <c r="E86" s="16" t="s">
        <v>158</v>
      </c>
      <c r="F86" s="1" t="s">
        <v>672</v>
      </c>
    </row>
    <row r="87" spans="1:6" x14ac:dyDescent="0.3">
      <c r="A87" s="16" t="s">
        <v>22</v>
      </c>
      <c r="B87" s="59" t="s">
        <v>405</v>
      </c>
      <c r="C87" s="16">
        <v>54</v>
      </c>
      <c r="D87" s="3" t="s">
        <v>92</v>
      </c>
      <c r="E87" s="16" t="s">
        <v>158</v>
      </c>
      <c r="F87" s="1" t="s">
        <v>672</v>
      </c>
    </row>
    <row r="88" spans="1:6" x14ac:dyDescent="0.3">
      <c r="A88" s="16" t="s">
        <v>22</v>
      </c>
      <c r="B88" s="59" t="s">
        <v>406</v>
      </c>
      <c r="C88" s="16">
        <v>36</v>
      </c>
      <c r="D88" s="3" t="s">
        <v>81</v>
      </c>
      <c r="E88" s="16" t="s">
        <v>470</v>
      </c>
      <c r="F88" s="1" t="s">
        <v>672</v>
      </c>
    </row>
    <row r="89" spans="1:6" x14ac:dyDescent="0.3">
      <c r="A89" s="16" t="s">
        <v>22</v>
      </c>
      <c r="B89" s="59" t="s">
        <v>407</v>
      </c>
      <c r="C89" s="16">
        <v>12</v>
      </c>
      <c r="D89" s="3" t="s">
        <v>87</v>
      </c>
      <c r="E89" s="16" t="s">
        <v>470</v>
      </c>
      <c r="F89" s="1" t="s">
        <v>672</v>
      </c>
    </row>
    <row r="90" spans="1:6" x14ac:dyDescent="0.3">
      <c r="A90" s="16" t="s">
        <v>22</v>
      </c>
      <c r="B90" s="59" t="s">
        <v>408</v>
      </c>
      <c r="C90" s="16">
        <v>19</v>
      </c>
      <c r="D90" s="3" t="s">
        <v>469</v>
      </c>
      <c r="E90" s="16" t="s">
        <v>158</v>
      </c>
      <c r="F90" s="1" t="s">
        <v>672</v>
      </c>
    </row>
    <row r="91" spans="1:6" x14ac:dyDescent="0.3">
      <c r="A91" s="16" t="s">
        <v>22</v>
      </c>
      <c r="B91" s="59" t="s">
        <v>409</v>
      </c>
      <c r="C91" s="16">
        <v>34</v>
      </c>
      <c r="D91" s="3" t="s">
        <v>93</v>
      </c>
      <c r="E91" s="16" t="s">
        <v>470</v>
      </c>
      <c r="F91" s="1" t="s">
        <v>673</v>
      </c>
    </row>
    <row r="92" spans="1:6" x14ac:dyDescent="0.3">
      <c r="A92" s="16" t="s">
        <v>22</v>
      </c>
      <c r="B92" s="59" t="s">
        <v>410</v>
      </c>
      <c r="C92" s="16">
        <v>17</v>
      </c>
      <c r="D92" s="3" t="s">
        <v>82</v>
      </c>
      <c r="E92" s="16" t="s">
        <v>471</v>
      </c>
      <c r="F92" s="1" t="s">
        <v>672</v>
      </c>
    </row>
    <row r="93" spans="1:6" x14ac:dyDescent="0.3">
      <c r="A93" s="16" t="s">
        <v>22</v>
      </c>
      <c r="B93" s="59" t="s">
        <v>411</v>
      </c>
      <c r="C93" s="16">
        <v>18</v>
      </c>
      <c r="D93" s="3" t="s">
        <v>82</v>
      </c>
      <c r="E93" s="16" t="s">
        <v>471</v>
      </c>
      <c r="F93" s="1" t="s">
        <v>672</v>
      </c>
    </row>
    <row r="94" spans="1:6" x14ac:dyDescent="0.3">
      <c r="A94" s="16" t="s">
        <v>22</v>
      </c>
      <c r="B94" s="59" t="s">
        <v>412</v>
      </c>
      <c r="C94" s="16">
        <v>9</v>
      </c>
      <c r="D94" s="3" t="s">
        <v>81</v>
      </c>
      <c r="E94" s="16" t="s">
        <v>470</v>
      </c>
      <c r="F94" s="1" t="s">
        <v>672</v>
      </c>
    </row>
    <row r="95" spans="1:6" x14ac:dyDescent="0.3">
      <c r="A95" s="16" t="s">
        <v>22</v>
      </c>
      <c r="B95" s="56" t="s">
        <v>102</v>
      </c>
      <c r="C95" s="16">
        <v>40</v>
      </c>
      <c r="D95" s="3" t="s">
        <v>103</v>
      </c>
      <c r="E95" s="16" t="s">
        <v>613</v>
      </c>
      <c r="F95" s="3" t="s">
        <v>692</v>
      </c>
    </row>
    <row r="96" spans="1:6" x14ac:dyDescent="0.3">
      <c r="A96" s="16" t="s">
        <v>22</v>
      </c>
      <c r="B96" s="56" t="s">
        <v>170</v>
      </c>
      <c r="C96" s="16">
        <v>1</v>
      </c>
      <c r="D96" s="3" t="s">
        <v>710</v>
      </c>
      <c r="E96" s="16" t="s">
        <v>75</v>
      </c>
      <c r="F96" s="3" t="s">
        <v>674</v>
      </c>
    </row>
    <row r="97" spans="1:6" x14ac:dyDescent="0.3">
      <c r="A97" s="16" t="s">
        <v>22</v>
      </c>
      <c r="B97" s="56" t="s">
        <v>170</v>
      </c>
      <c r="C97" s="16">
        <v>2</v>
      </c>
      <c r="D97" s="3" t="s">
        <v>710</v>
      </c>
      <c r="E97" s="16" t="s">
        <v>75</v>
      </c>
      <c r="F97" s="3" t="s">
        <v>674</v>
      </c>
    </row>
    <row r="98" spans="1:6" x14ac:dyDescent="0.3">
      <c r="A98" s="16" t="s">
        <v>22</v>
      </c>
      <c r="B98" s="56" t="s">
        <v>41</v>
      </c>
      <c r="C98" s="16">
        <v>1</v>
      </c>
      <c r="D98" s="3" t="s">
        <v>106</v>
      </c>
      <c r="E98" s="16" t="s">
        <v>30</v>
      </c>
      <c r="F98" s="3" t="s">
        <v>671</v>
      </c>
    </row>
    <row r="99" spans="1:6" x14ac:dyDescent="0.3">
      <c r="A99" s="16" t="s">
        <v>22</v>
      </c>
      <c r="B99" s="56" t="s">
        <v>41</v>
      </c>
      <c r="C99" s="16">
        <v>2</v>
      </c>
      <c r="D99" s="3" t="s">
        <v>106</v>
      </c>
      <c r="E99" s="16" t="s">
        <v>30</v>
      </c>
      <c r="F99" s="3" t="s">
        <v>671</v>
      </c>
    </row>
    <row r="100" spans="1:6" x14ac:dyDescent="0.3">
      <c r="A100" s="16" t="s">
        <v>22</v>
      </c>
      <c r="B100" s="56" t="s">
        <v>42</v>
      </c>
      <c r="C100" s="16">
        <v>3</v>
      </c>
      <c r="D100" s="3" t="s">
        <v>675</v>
      </c>
      <c r="E100" s="16" t="s">
        <v>76</v>
      </c>
      <c r="F100" s="3" t="s">
        <v>702</v>
      </c>
    </row>
    <row r="101" spans="1:6" x14ac:dyDescent="0.3">
      <c r="A101" s="16" t="s">
        <v>22</v>
      </c>
      <c r="B101" s="59" t="s">
        <v>414</v>
      </c>
      <c r="C101" s="16">
        <v>94</v>
      </c>
      <c r="D101" s="3" t="s">
        <v>87</v>
      </c>
      <c r="E101" s="16" t="s">
        <v>470</v>
      </c>
      <c r="F101" s="1" t="s">
        <v>672</v>
      </c>
    </row>
    <row r="102" spans="1:6" x14ac:dyDescent="0.3">
      <c r="A102" s="16" t="s">
        <v>22</v>
      </c>
      <c r="B102" s="56" t="s">
        <v>111</v>
      </c>
      <c r="C102" s="16">
        <v>35</v>
      </c>
      <c r="D102" s="3" t="s">
        <v>112</v>
      </c>
      <c r="E102" s="16" t="s">
        <v>470</v>
      </c>
      <c r="F102" s="1" t="s">
        <v>672</v>
      </c>
    </row>
    <row r="103" spans="1:6" x14ac:dyDescent="0.3">
      <c r="A103" s="16" t="s">
        <v>22</v>
      </c>
      <c r="B103" s="59" t="s">
        <v>415</v>
      </c>
      <c r="C103" s="16">
        <v>89</v>
      </c>
      <c r="D103" s="3" t="s">
        <v>118</v>
      </c>
      <c r="E103" s="16" t="s">
        <v>612</v>
      </c>
      <c r="F103" s="1" t="s">
        <v>671</v>
      </c>
    </row>
    <row r="104" spans="1:6" x14ac:dyDescent="0.3">
      <c r="A104" s="16" t="s">
        <v>22</v>
      </c>
      <c r="B104" s="56" t="s">
        <v>169</v>
      </c>
      <c r="C104" s="16" t="s">
        <v>43</v>
      </c>
      <c r="D104" s="3" t="s">
        <v>166</v>
      </c>
      <c r="E104" s="16" t="s">
        <v>75</v>
      </c>
      <c r="F104" s="3" t="s">
        <v>674</v>
      </c>
    </row>
    <row r="105" spans="1:6" x14ac:dyDescent="0.3">
      <c r="A105" s="16" t="s">
        <v>22</v>
      </c>
      <c r="B105" s="59" t="s">
        <v>416</v>
      </c>
      <c r="C105" s="16">
        <v>108</v>
      </c>
      <c r="D105" s="3" t="s">
        <v>119</v>
      </c>
      <c r="E105" s="16" t="s">
        <v>158</v>
      </c>
      <c r="F105" s="1" t="s">
        <v>671</v>
      </c>
    </row>
    <row r="106" spans="1:6" x14ac:dyDescent="0.3">
      <c r="A106" s="16" t="s">
        <v>22</v>
      </c>
      <c r="B106" s="59" t="s">
        <v>417</v>
      </c>
      <c r="C106" s="16">
        <v>70</v>
      </c>
      <c r="D106" s="3" t="s">
        <v>120</v>
      </c>
      <c r="E106" s="16" t="s">
        <v>158</v>
      </c>
      <c r="F106" s="1" t="s">
        <v>672</v>
      </c>
    </row>
    <row r="107" spans="1:6" x14ac:dyDescent="0.3">
      <c r="A107" s="16" t="s">
        <v>22</v>
      </c>
      <c r="B107" s="59" t="s">
        <v>418</v>
      </c>
      <c r="C107" s="16">
        <v>71</v>
      </c>
      <c r="D107" s="3" t="s">
        <v>120</v>
      </c>
      <c r="E107" s="16" t="s">
        <v>158</v>
      </c>
      <c r="F107" s="1" t="s">
        <v>671</v>
      </c>
    </row>
    <row r="108" spans="1:6" x14ac:dyDescent="0.3">
      <c r="A108" s="16" t="s">
        <v>22</v>
      </c>
      <c r="B108" s="56" t="s">
        <v>44</v>
      </c>
      <c r="C108" s="16">
        <v>111</v>
      </c>
      <c r="D108" s="3" t="s">
        <v>121</v>
      </c>
      <c r="E108" s="16" t="s">
        <v>158</v>
      </c>
      <c r="F108" s="1" t="s">
        <v>672</v>
      </c>
    </row>
    <row r="109" spans="1:6" x14ac:dyDescent="0.3">
      <c r="A109" s="16" t="s">
        <v>22</v>
      </c>
      <c r="B109" s="56" t="s">
        <v>45</v>
      </c>
      <c r="C109" s="16">
        <v>41</v>
      </c>
      <c r="D109" s="3" t="s">
        <v>90</v>
      </c>
      <c r="E109" s="16" t="s">
        <v>158</v>
      </c>
      <c r="F109" s="1" t="s">
        <v>672</v>
      </c>
    </row>
    <row r="110" spans="1:6" x14ac:dyDescent="0.3">
      <c r="A110" s="16" t="s">
        <v>22</v>
      </c>
      <c r="B110" s="59" t="s">
        <v>419</v>
      </c>
      <c r="C110" s="16">
        <v>116</v>
      </c>
      <c r="D110" s="3" t="s">
        <v>104</v>
      </c>
      <c r="E110" s="16" t="s">
        <v>158</v>
      </c>
      <c r="F110" s="1" t="s">
        <v>672</v>
      </c>
    </row>
    <row r="111" spans="1:6" x14ac:dyDescent="0.3">
      <c r="A111" s="16" t="s">
        <v>22</v>
      </c>
      <c r="B111" s="59" t="s">
        <v>420</v>
      </c>
      <c r="C111" s="16">
        <v>79</v>
      </c>
      <c r="D111" s="3" t="s">
        <v>104</v>
      </c>
      <c r="E111" s="16" t="s">
        <v>158</v>
      </c>
      <c r="F111" s="1" t="s">
        <v>671</v>
      </c>
    </row>
    <row r="112" spans="1:6" x14ac:dyDescent="0.3">
      <c r="A112" s="16" t="s">
        <v>22</v>
      </c>
      <c r="B112" s="59" t="s">
        <v>421</v>
      </c>
      <c r="C112" s="16">
        <v>78</v>
      </c>
      <c r="D112" s="3" t="s">
        <v>104</v>
      </c>
      <c r="E112" s="16" t="s">
        <v>158</v>
      </c>
      <c r="F112" s="1" t="s">
        <v>671</v>
      </c>
    </row>
    <row r="113" spans="1:6" x14ac:dyDescent="0.3">
      <c r="A113" s="16" t="s">
        <v>22</v>
      </c>
      <c r="B113" s="59" t="s">
        <v>472</v>
      </c>
      <c r="C113" s="16">
        <v>39</v>
      </c>
      <c r="D113" s="3" t="s">
        <v>125</v>
      </c>
      <c r="E113" s="16" t="s">
        <v>610</v>
      </c>
      <c r="F113" s="1" t="s">
        <v>672</v>
      </c>
    </row>
    <row r="114" spans="1:6" x14ac:dyDescent="0.3">
      <c r="A114" s="16" t="s">
        <v>22</v>
      </c>
      <c r="B114" s="56" t="s">
        <v>47</v>
      </c>
      <c r="C114" s="16">
        <v>11</v>
      </c>
      <c r="D114" s="3" t="s">
        <v>129</v>
      </c>
      <c r="E114" s="16" t="s">
        <v>385</v>
      </c>
      <c r="F114" s="3" t="s">
        <v>690</v>
      </c>
    </row>
    <row r="115" spans="1:6" x14ac:dyDescent="0.3">
      <c r="A115" s="16" t="s">
        <v>22</v>
      </c>
      <c r="B115" s="56" t="s">
        <v>47</v>
      </c>
      <c r="C115" s="16">
        <v>2</v>
      </c>
      <c r="D115" s="3" t="s">
        <v>676</v>
      </c>
      <c r="E115" s="16" t="s">
        <v>30</v>
      </c>
      <c r="F115" s="3" t="s">
        <v>691</v>
      </c>
    </row>
    <row r="116" spans="1:6" x14ac:dyDescent="0.3">
      <c r="A116" s="16" t="s">
        <v>22</v>
      </c>
      <c r="B116" s="59" t="s">
        <v>422</v>
      </c>
      <c r="C116" s="16">
        <v>109</v>
      </c>
      <c r="D116" s="3" t="s">
        <v>132</v>
      </c>
      <c r="E116" s="16" t="s">
        <v>158</v>
      </c>
      <c r="F116" s="1" t="s">
        <v>671</v>
      </c>
    </row>
    <row r="117" spans="1:6" x14ac:dyDescent="0.3">
      <c r="A117" s="16" t="s">
        <v>22</v>
      </c>
      <c r="B117" s="59" t="s">
        <v>423</v>
      </c>
      <c r="C117" s="16">
        <v>127</v>
      </c>
      <c r="D117" s="3" t="s">
        <v>131</v>
      </c>
      <c r="E117" s="16" t="s">
        <v>611</v>
      </c>
      <c r="F117" s="1" t="s">
        <v>672</v>
      </c>
    </row>
    <row r="118" spans="1:6" x14ac:dyDescent="0.3">
      <c r="A118" s="16" t="s">
        <v>22</v>
      </c>
      <c r="B118" s="59" t="s">
        <v>424</v>
      </c>
      <c r="C118" s="16">
        <v>64</v>
      </c>
      <c r="D118" s="3" t="s">
        <v>131</v>
      </c>
      <c r="E118" s="16" t="s">
        <v>611</v>
      </c>
      <c r="F118" s="1" t="s">
        <v>672</v>
      </c>
    </row>
    <row r="119" spans="1:6" x14ac:dyDescent="0.3">
      <c r="A119" s="16" t="s">
        <v>22</v>
      </c>
      <c r="B119" s="56" t="s">
        <v>413</v>
      </c>
      <c r="C119" s="16">
        <v>1</v>
      </c>
      <c r="D119" s="3" t="s">
        <v>110</v>
      </c>
      <c r="E119" s="16" t="s">
        <v>30</v>
      </c>
      <c r="F119" s="3" t="s">
        <v>671</v>
      </c>
    </row>
    <row r="120" spans="1:6" x14ac:dyDescent="0.3">
      <c r="A120" s="16" t="s">
        <v>22</v>
      </c>
      <c r="B120" s="56" t="s">
        <v>187</v>
      </c>
      <c r="C120" s="16">
        <v>2</v>
      </c>
      <c r="D120" s="3" t="s">
        <v>77</v>
      </c>
      <c r="E120" s="16" t="s">
        <v>38</v>
      </c>
      <c r="F120" s="3" t="s">
        <v>674</v>
      </c>
    </row>
    <row r="121" spans="1:6" x14ac:dyDescent="0.3">
      <c r="A121" s="16" t="s">
        <v>22</v>
      </c>
      <c r="B121" s="56" t="s">
        <v>187</v>
      </c>
      <c r="C121" s="16">
        <v>1</v>
      </c>
      <c r="D121" s="3" t="s">
        <v>77</v>
      </c>
      <c r="E121" s="16" t="s">
        <v>38</v>
      </c>
      <c r="F121" s="3" t="s">
        <v>674</v>
      </c>
    </row>
    <row r="122" spans="1:6" x14ac:dyDescent="0.3">
      <c r="A122" s="16" t="s">
        <v>22</v>
      </c>
      <c r="B122" s="59" t="s">
        <v>425</v>
      </c>
      <c r="C122" s="16">
        <v>5</v>
      </c>
      <c r="D122" s="3" t="s">
        <v>148</v>
      </c>
      <c r="E122" s="16" t="s">
        <v>614</v>
      </c>
      <c r="F122" s="3" t="s">
        <v>688</v>
      </c>
    </row>
    <row r="123" spans="1:6" x14ac:dyDescent="0.3">
      <c r="A123" s="16" t="s">
        <v>22</v>
      </c>
      <c r="B123" s="59" t="s">
        <v>426</v>
      </c>
      <c r="C123" s="16">
        <v>3</v>
      </c>
      <c r="D123" s="3" t="s">
        <v>153</v>
      </c>
      <c r="E123" s="16" t="s">
        <v>655</v>
      </c>
      <c r="F123" s="3" t="s">
        <v>671</v>
      </c>
    </row>
    <row r="124" spans="1:6" x14ac:dyDescent="0.3">
      <c r="A124" s="16" t="s">
        <v>22</v>
      </c>
      <c r="B124" s="59" t="s">
        <v>427</v>
      </c>
      <c r="C124" s="16">
        <v>2</v>
      </c>
      <c r="D124" s="3" t="s">
        <v>154</v>
      </c>
      <c r="E124" s="16" t="s">
        <v>76</v>
      </c>
      <c r="F124" s="3" t="s">
        <v>689</v>
      </c>
    </row>
    <row r="125" spans="1:6" x14ac:dyDescent="0.3">
      <c r="A125" s="16" t="s">
        <v>22</v>
      </c>
      <c r="B125" s="59" t="s">
        <v>428</v>
      </c>
      <c r="C125" s="16">
        <v>5</v>
      </c>
      <c r="D125" s="3" t="s">
        <v>151</v>
      </c>
      <c r="E125" s="16" t="s">
        <v>157</v>
      </c>
      <c r="F125" s="3" t="s">
        <v>679</v>
      </c>
    </row>
    <row r="126" spans="1:6" x14ac:dyDescent="0.3">
      <c r="A126" s="16" t="s">
        <v>22</v>
      </c>
      <c r="B126" s="59" t="s">
        <v>429</v>
      </c>
      <c r="C126" s="16">
        <v>1</v>
      </c>
      <c r="D126" s="3" t="s">
        <v>677</v>
      </c>
      <c r="E126" s="16" t="s">
        <v>150</v>
      </c>
      <c r="F126" s="3" t="s">
        <v>671</v>
      </c>
    </row>
    <row r="127" spans="1:6" x14ac:dyDescent="0.3">
      <c r="A127" s="16" t="s">
        <v>22</v>
      </c>
      <c r="B127" s="59" t="s">
        <v>429</v>
      </c>
      <c r="C127" s="16">
        <v>2</v>
      </c>
      <c r="D127" s="3" t="s">
        <v>677</v>
      </c>
      <c r="E127" s="16" t="s">
        <v>150</v>
      </c>
      <c r="F127" s="3" t="s">
        <v>671</v>
      </c>
    </row>
    <row r="128" spans="1:6" x14ac:dyDescent="0.3">
      <c r="A128" s="16" t="s">
        <v>22</v>
      </c>
      <c r="B128" s="59" t="s">
        <v>430</v>
      </c>
      <c r="C128" s="16">
        <v>121</v>
      </c>
      <c r="D128" s="3" t="s">
        <v>135</v>
      </c>
      <c r="E128" s="16" t="s">
        <v>158</v>
      </c>
      <c r="F128" s="1" t="s">
        <v>671</v>
      </c>
    </row>
    <row r="129" spans="1:6" x14ac:dyDescent="0.3">
      <c r="A129" s="16" t="s">
        <v>22</v>
      </c>
      <c r="B129" s="59" t="s">
        <v>431</v>
      </c>
      <c r="C129" s="16">
        <v>119</v>
      </c>
      <c r="D129" s="3" t="s">
        <v>80</v>
      </c>
      <c r="E129" s="16" t="s">
        <v>470</v>
      </c>
      <c r="F129" s="1" t="s">
        <v>671</v>
      </c>
    </row>
    <row r="130" spans="1:6" x14ac:dyDescent="0.3">
      <c r="A130" s="16" t="s">
        <v>22</v>
      </c>
      <c r="B130" s="59" t="s">
        <v>432</v>
      </c>
      <c r="C130" s="16">
        <v>22</v>
      </c>
      <c r="D130" s="3" t="s">
        <v>80</v>
      </c>
      <c r="E130" s="16" t="s">
        <v>470</v>
      </c>
      <c r="F130" s="1" t="s">
        <v>672</v>
      </c>
    </row>
    <row r="131" spans="1:6" x14ac:dyDescent="0.3">
      <c r="A131" s="16" t="s">
        <v>22</v>
      </c>
      <c r="B131" s="59" t="s">
        <v>433</v>
      </c>
      <c r="C131" s="16">
        <v>76</v>
      </c>
      <c r="D131" s="3" t="s">
        <v>137</v>
      </c>
      <c r="E131" s="16" t="s">
        <v>470</v>
      </c>
      <c r="F131" s="1" t="s">
        <v>671</v>
      </c>
    </row>
    <row r="132" spans="1:6" x14ac:dyDescent="0.3">
      <c r="A132" s="16" t="s">
        <v>22</v>
      </c>
      <c r="B132" s="59" t="s">
        <v>434</v>
      </c>
      <c r="C132" s="16">
        <v>75</v>
      </c>
      <c r="D132" s="3" t="s">
        <v>137</v>
      </c>
      <c r="E132" s="16" t="s">
        <v>470</v>
      </c>
      <c r="F132" s="1" t="s">
        <v>671</v>
      </c>
    </row>
    <row r="133" spans="1:6" x14ac:dyDescent="0.3">
      <c r="A133" s="16" t="s">
        <v>22</v>
      </c>
      <c r="B133" s="59" t="s">
        <v>435</v>
      </c>
      <c r="C133" s="16">
        <v>24</v>
      </c>
      <c r="D133" s="3" t="s">
        <v>137</v>
      </c>
      <c r="E133" s="16" t="s">
        <v>470</v>
      </c>
      <c r="F133" s="1" t="s">
        <v>672</v>
      </c>
    </row>
    <row r="134" spans="1:6" x14ac:dyDescent="0.3">
      <c r="A134" s="16" t="s">
        <v>22</v>
      </c>
      <c r="B134" s="59" t="s">
        <v>436</v>
      </c>
      <c r="C134" s="16">
        <v>72</v>
      </c>
      <c r="D134" s="3" t="s">
        <v>136</v>
      </c>
      <c r="E134" s="16" t="s">
        <v>470</v>
      </c>
      <c r="F134" s="1" t="s">
        <v>671</v>
      </c>
    </row>
    <row r="135" spans="1:6" x14ac:dyDescent="0.3">
      <c r="A135" s="16" t="s">
        <v>22</v>
      </c>
      <c r="B135" s="59" t="s">
        <v>437</v>
      </c>
      <c r="C135" s="16">
        <v>73</v>
      </c>
      <c r="D135" s="3" t="s">
        <v>136</v>
      </c>
      <c r="E135" s="16" t="s">
        <v>470</v>
      </c>
      <c r="F135" s="1" t="s">
        <v>671</v>
      </c>
    </row>
    <row r="136" spans="1:6" x14ac:dyDescent="0.3">
      <c r="A136" s="16" t="s">
        <v>22</v>
      </c>
      <c r="B136" s="59" t="s">
        <v>438</v>
      </c>
      <c r="C136" s="16">
        <v>23</v>
      </c>
      <c r="D136" s="3" t="s">
        <v>136</v>
      </c>
      <c r="E136" s="16" t="s">
        <v>470</v>
      </c>
      <c r="F136" s="1" t="s">
        <v>672</v>
      </c>
    </row>
    <row r="137" spans="1:6" x14ac:dyDescent="0.3">
      <c r="A137" s="16" t="s">
        <v>22</v>
      </c>
      <c r="B137" s="56" t="s">
        <v>267</v>
      </c>
      <c r="C137" s="16">
        <v>4</v>
      </c>
      <c r="D137" s="3" t="s">
        <v>278</v>
      </c>
      <c r="E137" s="16" t="s">
        <v>157</v>
      </c>
      <c r="F137" s="3" t="s">
        <v>671</v>
      </c>
    </row>
    <row r="138" spans="1:6" x14ac:dyDescent="0.3">
      <c r="A138" s="16" t="s">
        <v>22</v>
      </c>
      <c r="B138" s="56" t="s">
        <v>267</v>
      </c>
      <c r="C138" s="16">
        <v>8</v>
      </c>
      <c r="D138" s="3" t="s">
        <v>278</v>
      </c>
      <c r="E138" s="16" t="s">
        <v>157</v>
      </c>
      <c r="F138" s="3" t="s">
        <v>671</v>
      </c>
    </row>
    <row r="139" spans="1:6" x14ac:dyDescent="0.3">
      <c r="A139" s="16" t="s">
        <v>22</v>
      </c>
      <c r="B139" s="56" t="s">
        <v>267</v>
      </c>
      <c r="C139" s="16" t="s">
        <v>268</v>
      </c>
      <c r="D139" s="3" t="s">
        <v>278</v>
      </c>
      <c r="E139" s="16" t="s">
        <v>157</v>
      </c>
      <c r="F139" s="3" t="s">
        <v>671</v>
      </c>
    </row>
    <row r="140" spans="1:6" x14ac:dyDescent="0.3">
      <c r="A140" s="16" t="s">
        <v>22</v>
      </c>
      <c r="B140" s="56" t="s">
        <v>267</v>
      </c>
      <c r="C140" s="16" t="s">
        <v>279</v>
      </c>
      <c r="D140" s="3" t="s">
        <v>278</v>
      </c>
      <c r="E140" s="16" t="s">
        <v>157</v>
      </c>
      <c r="F140" s="3" t="s">
        <v>671</v>
      </c>
    </row>
    <row r="141" spans="1:6" x14ac:dyDescent="0.3">
      <c r="A141" s="16" t="s">
        <v>22</v>
      </c>
      <c r="B141" s="56" t="s">
        <v>13</v>
      </c>
      <c r="C141" s="16">
        <v>31</v>
      </c>
      <c r="D141" s="3" t="s">
        <v>709</v>
      </c>
      <c r="E141" s="16" t="s">
        <v>158</v>
      </c>
      <c r="F141" s="1" t="s">
        <v>672</v>
      </c>
    </row>
    <row r="142" spans="1:6" x14ac:dyDescent="0.3">
      <c r="A142" s="16" t="s">
        <v>22</v>
      </c>
      <c r="B142" s="59" t="s">
        <v>439</v>
      </c>
      <c r="C142" s="16">
        <v>13</v>
      </c>
      <c r="D142" s="3" t="s">
        <v>85</v>
      </c>
      <c r="E142" s="16" t="s">
        <v>470</v>
      </c>
      <c r="F142" s="1" t="s">
        <v>672</v>
      </c>
    </row>
    <row r="143" spans="1:6" x14ac:dyDescent="0.3">
      <c r="A143" s="16" t="s">
        <v>22</v>
      </c>
      <c r="B143" s="59" t="s">
        <v>440</v>
      </c>
      <c r="C143" s="16">
        <v>14</v>
      </c>
      <c r="D143" s="3" t="s">
        <v>85</v>
      </c>
      <c r="E143" s="16" t="s">
        <v>470</v>
      </c>
      <c r="F143" s="1" t="s">
        <v>672</v>
      </c>
    </row>
    <row r="144" spans="1:6" x14ac:dyDescent="0.3">
      <c r="A144" s="16" t="s">
        <v>22</v>
      </c>
      <c r="B144" s="59" t="s">
        <v>480</v>
      </c>
      <c r="C144" s="16">
        <v>82</v>
      </c>
      <c r="D144" s="3" t="s">
        <v>104</v>
      </c>
      <c r="E144" s="16" t="s">
        <v>158</v>
      </c>
      <c r="F144" s="1" t="s">
        <v>672</v>
      </c>
    </row>
    <row r="145" spans="1:6" x14ac:dyDescent="0.3">
      <c r="A145" s="16" t="s">
        <v>22</v>
      </c>
      <c r="B145" s="56" t="s">
        <v>177</v>
      </c>
      <c r="C145" s="16">
        <v>130</v>
      </c>
      <c r="D145" s="3" t="s">
        <v>89</v>
      </c>
      <c r="E145" s="16" t="s">
        <v>471</v>
      </c>
      <c r="F145" s="1" t="s">
        <v>672</v>
      </c>
    </row>
    <row r="146" spans="1:6" x14ac:dyDescent="0.3">
      <c r="A146" s="16" t="s">
        <v>22</v>
      </c>
      <c r="B146" s="59" t="s">
        <v>441</v>
      </c>
      <c r="C146" s="16">
        <v>105</v>
      </c>
      <c r="D146" s="3" t="s">
        <v>88</v>
      </c>
      <c r="E146" s="16" t="s">
        <v>158</v>
      </c>
      <c r="F146" s="1" t="s">
        <v>671</v>
      </c>
    </row>
    <row r="147" spans="1:6" x14ac:dyDescent="0.3">
      <c r="A147" s="16" t="s">
        <v>22</v>
      </c>
      <c r="B147" s="59" t="s">
        <v>442</v>
      </c>
      <c r="C147" s="16">
        <v>15</v>
      </c>
      <c r="D147" s="3" t="s">
        <v>81</v>
      </c>
      <c r="E147" s="16" t="s">
        <v>471</v>
      </c>
      <c r="F147" s="1" t="s">
        <v>672</v>
      </c>
    </row>
    <row r="148" spans="1:6" x14ac:dyDescent="0.3">
      <c r="A148" s="16" t="s">
        <v>22</v>
      </c>
      <c r="B148" s="59" t="s">
        <v>443</v>
      </c>
      <c r="C148" s="16">
        <v>16</v>
      </c>
      <c r="D148" s="3" t="s">
        <v>81</v>
      </c>
      <c r="E148" s="16" t="s">
        <v>471</v>
      </c>
      <c r="F148" s="1" t="s">
        <v>672</v>
      </c>
    </row>
    <row r="149" spans="1:6" x14ac:dyDescent="0.3">
      <c r="A149" s="16" t="s">
        <v>23</v>
      </c>
      <c r="B149" s="56" t="s">
        <v>52</v>
      </c>
      <c r="C149" s="16">
        <v>2</v>
      </c>
      <c r="D149" s="3" t="s">
        <v>183</v>
      </c>
      <c r="E149" s="16" t="s">
        <v>157</v>
      </c>
      <c r="F149" s="3" t="s">
        <v>680</v>
      </c>
    </row>
    <row r="150" spans="1:6" x14ac:dyDescent="0.3">
      <c r="A150" s="16" t="s">
        <v>23</v>
      </c>
      <c r="B150" s="56" t="s">
        <v>52</v>
      </c>
      <c r="C150" s="16">
        <v>1</v>
      </c>
      <c r="D150" s="3" t="s">
        <v>183</v>
      </c>
      <c r="E150" s="16" t="s">
        <v>157</v>
      </c>
      <c r="F150" s="3" t="s">
        <v>681</v>
      </c>
    </row>
    <row r="151" spans="1:6" x14ac:dyDescent="0.3">
      <c r="A151" s="16" t="s">
        <v>23</v>
      </c>
      <c r="B151" s="56" t="s">
        <v>52</v>
      </c>
      <c r="C151" s="16">
        <v>3</v>
      </c>
      <c r="D151" s="3" t="s">
        <v>183</v>
      </c>
      <c r="E151" s="16" t="s">
        <v>157</v>
      </c>
      <c r="F151" s="3" t="s">
        <v>682</v>
      </c>
    </row>
    <row r="152" spans="1:6" x14ac:dyDescent="0.3">
      <c r="A152" s="16" t="s">
        <v>23</v>
      </c>
      <c r="B152" s="59" t="s">
        <v>444</v>
      </c>
      <c r="C152" s="16">
        <v>50</v>
      </c>
      <c r="D152" s="3" t="s">
        <v>138</v>
      </c>
      <c r="E152" s="16" t="s">
        <v>470</v>
      </c>
      <c r="F152" s="1" t="s">
        <v>672</v>
      </c>
    </row>
    <row r="153" spans="1:6" x14ac:dyDescent="0.3">
      <c r="A153" s="16" t="s">
        <v>23</v>
      </c>
      <c r="B153" s="56" t="s">
        <v>53</v>
      </c>
      <c r="C153" s="16">
        <v>3</v>
      </c>
      <c r="D153" s="3" t="s">
        <v>184</v>
      </c>
      <c r="E153" s="16" t="s">
        <v>157</v>
      </c>
      <c r="F153" s="3" t="s">
        <v>684</v>
      </c>
    </row>
    <row r="154" spans="1:6" x14ac:dyDescent="0.3">
      <c r="A154" s="16" t="s">
        <v>23</v>
      </c>
      <c r="B154" s="56" t="s">
        <v>53</v>
      </c>
      <c r="C154" s="16">
        <v>1</v>
      </c>
      <c r="D154" s="3" t="s">
        <v>184</v>
      </c>
      <c r="E154" s="16" t="s">
        <v>157</v>
      </c>
      <c r="F154" s="3" t="s">
        <v>685</v>
      </c>
    </row>
    <row r="155" spans="1:6" x14ac:dyDescent="0.3">
      <c r="A155" s="16" t="s">
        <v>23</v>
      </c>
      <c r="B155" s="56" t="s">
        <v>53</v>
      </c>
      <c r="C155" s="16">
        <v>2</v>
      </c>
      <c r="D155" s="3" t="s">
        <v>184</v>
      </c>
      <c r="E155" s="16" t="s">
        <v>157</v>
      </c>
      <c r="F155" s="3" t="s">
        <v>686</v>
      </c>
    </row>
    <row r="156" spans="1:6" x14ac:dyDescent="0.3">
      <c r="A156" s="16" t="s">
        <v>23</v>
      </c>
      <c r="B156" s="56" t="s">
        <v>391</v>
      </c>
      <c r="C156" s="16">
        <v>1</v>
      </c>
      <c r="D156" s="3" t="s">
        <v>711</v>
      </c>
      <c r="E156" s="16" t="s">
        <v>157</v>
      </c>
      <c r="F156" s="3" t="s">
        <v>687</v>
      </c>
    </row>
    <row r="157" spans="1:6" x14ac:dyDescent="0.3">
      <c r="A157" s="16" t="s">
        <v>23</v>
      </c>
      <c r="B157" s="59" t="s">
        <v>445</v>
      </c>
      <c r="C157" s="16">
        <v>100</v>
      </c>
      <c r="D157" s="3" t="s">
        <v>104</v>
      </c>
      <c r="E157" s="16" t="s">
        <v>158</v>
      </c>
      <c r="F157" s="1" t="s">
        <v>672</v>
      </c>
    </row>
    <row r="158" spans="1:6" x14ac:dyDescent="0.3">
      <c r="A158" s="16" t="s">
        <v>23</v>
      </c>
      <c r="B158" s="56" t="s">
        <v>54</v>
      </c>
      <c r="C158" s="16">
        <v>1</v>
      </c>
      <c r="D158" s="3" t="s">
        <v>446</v>
      </c>
      <c r="E158" s="16" t="s">
        <v>447</v>
      </c>
      <c r="F158" s="3" t="s">
        <v>671</v>
      </c>
    </row>
    <row r="159" spans="1:6" x14ac:dyDescent="0.3">
      <c r="A159" s="16" t="s">
        <v>23</v>
      </c>
      <c r="B159" s="56" t="s">
        <v>54</v>
      </c>
      <c r="C159" s="16">
        <v>2</v>
      </c>
      <c r="D159" s="3" t="s">
        <v>446</v>
      </c>
      <c r="E159" s="16" t="s">
        <v>447</v>
      </c>
      <c r="F159" s="3" t="s">
        <v>671</v>
      </c>
    </row>
    <row r="160" spans="1:6" x14ac:dyDescent="0.3">
      <c r="A160" s="16" t="s">
        <v>23</v>
      </c>
      <c r="B160" s="56" t="s">
        <v>55</v>
      </c>
      <c r="C160" s="16">
        <v>2</v>
      </c>
      <c r="D160" s="3" t="s">
        <v>466</v>
      </c>
      <c r="E160" s="16" t="s">
        <v>38</v>
      </c>
      <c r="F160" s="3" t="s">
        <v>674</v>
      </c>
    </row>
    <row r="161" spans="1:6" x14ac:dyDescent="0.3">
      <c r="A161" s="16" t="s">
        <v>23</v>
      </c>
      <c r="B161" s="56" t="s">
        <v>56</v>
      </c>
      <c r="C161" s="16">
        <v>3</v>
      </c>
      <c r="D161" s="3" t="s">
        <v>467</v>
      </c>
      <c r="E161" s="16" t="s">
        <v>38</v>
      </c>
      <c r="F161" s="3" t="s">
        <v>674</v>
      </c>
    </row>
    <row r="162" spans="1:6" x14ac:dyDescent="0.3">
      <c r="A162" s="16" t="s">
        <v>23</v>
      </c>
      <c r="B162" s="56" t="s">
        <v>57</v>
      </c>
      <c r="C162" s="16">
        <v>1</v>
      </c>
      <c r="D162" s="3" t="s">
        <v>167</v>
      </c>
      <c r="E162" s="16" t="s">
        <v>75</v>
      </c>
      <c r="F162" s="3" t="s">
        <v>674</v>
      </c>
    </row>
    <row r="163" spans="1:6" x14ac:dyDescent="0.3">
      <c r="A163" s="16" t="s">
        <v>23</v>
      </c>
      <c r="B163" s="59" t="s">
        <v>448</v>
      </c>
      <c r="C163" s="16">
        <v>49</v>
      </c>
      <c r="D163" s="3" t="s">
        <v>139</v>
      </c>
      <c r="E163" s="16" t="s">
        <v>470</v>
      </c>
      <c r="F163" s="1" t="s">
        <v>672</v>
      </c>
    </row>
    <row r="164" spans="1:6" x14ac:dyDescent="0.3">
      <c r="A164" s="16" t="s">
        <v>23</v>
      </c>
      <c r="B164" s="56" t="s">
        <v>58</v>
      </c>
      <c r="C164" s="16">
        <v>1</v>
      </c>
      <c r="D164" s="3" t="s">
        <v>449</v>
      </c>
      <c r="E164" s="16" t="s">
        <v>447</v>
      </c>
      <c r="F164" s="3" t="s">
        <v>683</v>
      </c>
    </row>
    <row r="165" spans="1:6" x14ac:dyDescent="0.3">
      <c r="A165" s="16" t="s">
        <v>23</v>
      </c>
      <c r="B165" s="59" t="s">
        <v>450</v>
      </c>
      <c r="C165" s="16">
        <v>32</v>
      </c>
      <c r="D165" s="3" t="s">
        <v>140</v>
      </c>
      <c r="E165" s="16" t="s">
        <v>158</v>
      </c>
      <c r="F165" s="1" t="s">
        <v>672</v>
      </c>
    </row>
    <row r="166" spans="1:6" x14ac:dyDescent="0.3">
      <c r="A166" s="16" t="s">
        <v>23</v>
      </c>
      <c r="B166" s="59" t="s">
        <v>451</v>
      </c>
      <c r="C166" s="16">
        <v>46</v>
      </c>
      <c r="D166" s="3" t="s">
        <v>141</v>
      </c>
      <c r="E166" s="16" t="s">
        <v>158</v>
      </c>
      <c r="F166" s="1" t="s">
        <v>672</v>
      </c>
    </row>
    <row r="167" spans="1:6" x14ac:dyDescent="0.3">
      <c r="A167" s="16" t="s">
        <v>23</v>
      </c>
      <c r="B167" s="59" t="s">
        <v>452</v>
      </c>
      <c r="C167" s="16">
        <v>125</v>
      </c>
      <c r="D167" s="3" t="s">
        <v>142</v>
      </c>
      <c r="E167" s="16" t="s">
        <v>471</v>
      </c>
      <c r="F167" s="1" t="s">
        <v>671</v>
      </c>
    </row>
    <row r="168" spans="1:6" x14ac:dyDescent="0.3">
      <c r="A168" s="16" t="s">
        <v>23</v>
      </c>
      <c r="B168" s="59" t="s">
        <v>453</v>
      </c>
      <c r="C168" s="16">
        <v>44</v>
      </c>
      <c r="D168" s="3" t="s">
        <v>143</v>
      </c>
      <c r="E168" s="16" t="s">
        <v>470</v>
      </c>
      <c r="F168" s="1" t="s">
        <v>672</v>
      </c>
    </row>
    <row r="169" spans="1:6" x14ac:dyDescent="0.3">
      <c r="A169" s="16" t="s">
        <v>23</v>
      </c>
      <c r="B169" s="56" t="s">
        <v>59</v>
      </c>
      <c r="C169" s="16">
        <v>3</v>
      </c>
      <c r="D169" s="3" t="s">
        <v>454</v>
      </c>
      <c r="E169" s="16" t="s">
        <v>447</v>
      </c>
      <c r="F169" s="3" t="s">
        <v>708</v>
      </c>
    </row>
    <row r="170" spans="1:6" x14ac:dyDescent="0.3">
      <c r="A170" s="16" t="s">
        <v>23</v>
      </c>
      <c r="B170" s="56" t="s">
        <v>60</v>
      </c>
      <c r="C170" s="16">
        <v>1</v>
      </c>
      <c r="D170" s="3" t="s">
        <v>468</v>
      </c>
      <c r="E170" s="16" t="s">
        <v>38</v>
      </c>
      <c r="F170" s="3" t="s">
        <v>674</v>
      </c>
    </row>
    <row r="171" spans="1:6" x14ac:dyDescent="0.3">
      <c r="A171" s="16" t="s">
        <v>23</v>
      </c>
      <c r="B171" s="56" t="s">
        <v>17</v>
      </c>
      <c r="C171" s="16">
        <v>52</v>
      </c>
      <c r="D171" s="3" t="s">
        <v>145</v>
      </c>
      <c r="E171" s="16" t="s">
        <v>470</v>
      </c>
      <c r="F171" s="1" t="s">
        <v>672</v>
      </c>
    </row>
    <row r="172" spans="1:6" ht="15" thickBot="1" x14ac:dyDescent="0.35">
      <c r="A172" s="18" t="s">
        <v>23</v>
      </c>
      <c r="B172" s="47" t="s">
        <v>19</v>
      </c>
      <c r="C172" s="18">
        <v>59</v>
      </c>
      <c r="D172" s="48" t="s">
        <v>144</v>
      </c>
      <c r="E172" s="18" t="s">
        <v>470</v>
      </c>
      <c r="F172" s="1" t="s">
        <v>672</v>
      </c>
    </row>
    <row r="173" spans="1:6" x14ac:dyDescent="0.3">
      <c r="A173" s="46" t="s">
        <v>168</v>
      </c>
      <c r="B173" s="46"/>
      <c r="C173" s="2"/>
      <c r="D173" s="3"/>
      <c r="E173" s="2"/>
      <c r="F173" s="3"/>
    </row>
    <row r="174" spans="1:6" x14ac:dyDescent="0.3">
      <c r="A174" s="46" t="s">
        <v>664</v>
      </c>
      <c r="B174" s="46"/>
      <c r="C174" s="2"/>
      <c r="D174" s="3"/>
      <c r="E174" s="2"/>
      <c r="F174" s="3"/>
    </row>
    <row r="175" spans="1:6" x14ac:dyDescent="0.3">
      <c r="A175" s="46" t="s">
        <v>165</v>
      </c>
      <c r="B175" s="46"/>
      <c r="C175" s="2"/>
      <c r="D175" s="3"/>
      <c r="E175" s="2"/>
      <c r="F175" s="3"/>
    </row>
    <row r="176" spans="1:6" x14ac:dyDescent="0.3">
      <c r="A176" s="46" t="s">
        <v>163</v>
      </c>
      <c r="B176" s="46"/>
      <c r="C176" s="2"/>
      <c r="D176" s="3"/>
      <c r="E176" s="2"/>
      <c r="F176" s="3"/>
    </row>
    <row r="177" spans="1:6" x14ac:dyDescent="0.3">
      <c r="A177" s="46" t="s">
        <v>162</v>
      </c>
      <c r="B177" s="46"/>
      <c r="C177" s="2"/>
      <c r="D177" s="3"/>
      <c r="E177" s="2"/>
      <c r="F177" s="3"/>
    </row>
    <row r="178" spans="1:6" x14ac:dyDescent="0.3">
      <c r="A178" s="46" t="s">
        <v>660</v>
      </c>
      <c r="B178" s="46"/>
      <c r="C178" s="2"/>
      <c r="D178" s="3"/>
      <c r="E178" s="2"/>
      <c r="F178" s="3"/>
    </row>
    <row r="179" spans="1:6" x14ac:dyDescent="0.3">
      <c r="A179" s="46" t="s">
        <v>164</v>
      </c>
      <c r="B179" s="46"/>
      <c r="C179" s="2"/>
      <c r="D179" s="3"/>
      <c r="E179" s="2"/>
      <c r="F179" s="3"/>
    </row>
    <row r="180" spans="1:6" x14ac:dyDescent="0.3">
      <c r="A180" s="46" t="s">
        <v>160</v>
      </c>
      <c r="B180" s="46"/>
      <c r="C180" s="2"/>
      <c r="D180" s="3"/>
      <c r="E180" s="2"/>
      <c r="F180" s="3"/>
    </row>
    <row r="181" spans="1:6" x14ac:dyDescent="0.3">
      <c r="A181" s="46" t="s">
        <v>659</v>
      </c>
      <c r="B181" s="46"/>
      <c r="C181" s="2"/>
      <c r="D181" s="3"/>
      <c r="E181" s="2"/>
      <c r="F181" s="3"/>
    </row>
    <row r="182" spans="1:6" x14ac:dyDescent="0.3">
      <c r="A182" s="3" t="s">
        <v>661</v>
      </c>
      <c r="B182" s="46"/>
      <c r="C182" s="2"/>
      <c r="D182" s="3"/>
      <c r="E182" s="2"/>
      <c r="F182" s="3"/>
    </row>
    <row r="183" spans="1:6" x14ac:dyDescent="0.3">
      <c r="A183" s="3" t="s">
        <v>665</v>
      </c>
      <c r="B183" s="46"/>
      <c r="C183" s="2"/>
      <c r="D183" s="3"/>
      <c r="E183" s="2"/>
      <c r="F183" s="3"/>
    </row>
    <row r="184" spans="1:6" x14ac:dyDescent="0.3">
      <c r="A184" s="3" t="s">
        <v>666</v>
      </c>
      <c r="B184" s="46"/>
      <c r="C184" s="2"/>
      <c r="D184" s="3"/>
      <c r="E184" s="2"/>
      <c r="F184" s="3"/>
    </row>
    <row r="185" spans="1:6" x14ac:dyDescent="0.3">
      <c r="A185" s="3" t="s">
        <v>667</v>
      </c>
      <c r="B185" s="46"/>
      <c r="C185" s="2"/>
      <c r="D185" s="3"/>
      <c r="E185" s="2"/>
      <c r="F185" s="3"/>
    </row>
    <row r="186" spans="1:6" x14ac:dyDescent="0.3">
      <c r="A186" s="3" t="s">
        <v>668</v>
      </c>
      <c r="B186" s="46"/>
      <c r="C186" s="2"/>
      <c r="D186" s="3"/>
      <c r="E186" s="2"/>
      <c r="F186" s="3"/>
    </row>
    <row r="187" spans="1:6" x14ac:dyDescent="0.3">
      <c r="A187" s="3" t="s">
        <v>662</v>
      </c>
      <c r="B187" s="46"/>
      <c r="C187" s="2"/>
      <c r="D187" s="3"/>
      <c r="E187" s="2"/>
      <c r="F187" s="3"/>
    </row>
    <row r="188" spans="1:6" x14ac:dyDescent="0.3">
      <c r="A188" s="3" t="s">
        <v>663</v>
      </c>
      <c r="B188" s="46"/>
      <c r="C188" s="2"/>
      <c r="D188" s="3"/>
      <c r="E188" s="2"/>
      <c r="F188" s="3"/>
    </row>
    <row r="189" spans="1:6" x14ac:dyDescent="0.3">
      <c r="A189" s="3" t="s">
        <v>656</v>
      </c>
      <c r="B189" s="46"/>
      <c r="C189" s="2"/>
      <c r="D189" s="3"/>
      <c r="E189" s="2"/>
      <c r="F189" s="3"/>
    </row>
    <row r="190" spans="1:6" x14ac:dyDescent="0.3">
      <c r="A190" s="3" t="s">
        <v>658</v>
      </c>
      <c r="B190" s="46"/>
      <c r="C190" s="2"/>
      <c r="D190" s="3"/>
      <c r="E190" s="2"/>
      <c r="F190" s="3"/>
    </row>
    <row r="191" spans="1:6" x14ac:dyDescent="0.3">
      <c r="A191" s="3" t="s">
        <v>657</v>
      </c>
      <c r="B191" s="46"/>
      <c r="C191" s="2"/>
      <c r="D191" s="3"/>
      <c r="E191" s="2"/>
      <c r="F191" s="3"/>
    </row>
    <row r="192" spans="1:6" x14ac:dyDescent="0.3">
      <c r="A192" s="3" t="s">
        <v>386</v>
      </c>
      <c r="B192" s="46"/>
      <c r="C192" s="2"/>
      <c r="D192" s="3"/>
      <c r="E192" s="2"/>
      <c r="F192" s="3"/>
    </row>
    <row r="193" spans="1:6" x14ac:dyDescent="0.3">
      <c r="A193" s="1"/>
    </row>
    <row r="194" spans="1:6" x14ac:dyDescent="0.3">
      <c r="A194" s="1"/>
    </row>
    <row r="195" spans="1:6" x14ac:dyDescent="0.3">
      <c r="B195" s="4"/>
      <c r="E195"/>
      <c r="F195"/>
    </row>
  </sheetData>
  <sortState xmlns:xlrd2="http://schemas.microsoft.com/office/spreadsheetml/2017/richdata2" ref="A3:E148">
    <sortCondition ref="B148"/>
  </sortState>
  <phoneticPr fontId="4"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AD741-352B-4FA8-B731-14FA483897F4}">
  <dimension ref="A1:L51"/>
  <sheetViews>
    <sheetView topLeftCell="A30" workbookViewId="0">
      <selection activeCell="G18" sqref="G18"/>
    </sheetView>
  </sheetViews>
  <sheetFormatPr defaultRowHeight="14.4" x14ac:dyDescent="0.3"/>
  <cols>
    <col min="2" max="2" width="28.88671875" bestFit="1" customWidth="1"/>
    <col min="3" max="3" width="29.33203125" bestFit="1" customWidth="1"/>
  </cols>
  <sheetData>
    <row r="1" spans="1:12" x14ac:dyDescent="0.3">
      <c r="A1" s="21" t="s">
        <v>384</v>
      </c>
    </row>
    <row r="2" spans="1:12" ht="15" thickBot="1" x14ac:dyDescent="0.35">
      <c r="A2" s="41" t="s">
        <v>21</v>
      </c>
      <c r="B2" s="41" t="s">
        <v>215</v>
      </c>
      <c r="C2" s="41" t="s">
        <v>216</v>
      </c>
    </row>
    <row r="3" spans="1:12" x14ac:dyDescent="0.3">
      <c r="A3" s="25" t="s">
        <v>22</v>
      </c>
      <c r="B3" s="38" t="s">
        <v>455</v>
      </c>
      <c r="C3" s="25" t="s">
        <v>233</v>
      </c>
      <c r="J3" s="25"/>
      <c r="K3" s="38"/>
      <c r="L3" s="25"/>
    </row>
    <row r="4" spans="1:12" x14ac:dyDescent="0.3">
      <c r="A4" s="25" t="s">
        <v>22</v>
      </c>
      <c r="B4" s="38" t="s">
        <v>455</v>
      </c>
      <c r="C4" s="25" t="s">
        <v>234</v>
      </c>
      <c r="J4" s="25"/>
      <c r="K4" s="38"/>
      <c r="L4" s="25"/>
    </row>
    <row r="5" spans="1:12" x14ac:dyDescent="0.3">
      <c r="A5" s="25" t="s">
        <v>22</v>
      </c>
      <c r="B5" s="38" t="s">
        <v>475</v>
      </c>
      <c r="C5" s="25" t="s">
        <v>230</v>
      </c>
      <c r="J5" s="25"/>
      <c r="K5" s="38"/>
      <c r="L5" s="25"/>
    </row>
    <row r="6" spans="1:12" x14ac:dyDescent="0.3">
      <c r="A6" s="25" t="s">
        <v>22</v>
      </c>
      <c r="B6" s="38" t="s">
        <v>354</v>
      </c>
      <c r="C6" s="25" t="s">
        <v>236</v>
      </c>
      <c r="J6" s="25"/>
      <c r="K6" s="38"/>
      <c r="L6" s="25"/>
    </row>
    <row r="7" spans="1:12" x14ac:dyDescent="0.3">
      <c r="A7" s="25" t="s">
        <v>22</v>
      </c>
      <c r="B7" s="38" t="s">
        <v>457</v>
      </c>
      <c r="C7" s="25" t="s">
        <v>225</v>
      </c>
      <c r="J7" s="25"/>
      <c r="K7" s="38"/>
      <c r="L7" s="25"/>
    </row>
    <row r="8" spans="1:12" x14ac:dyDescent="0.3">
      <c r="A8" s="25" t="s">
        <v>22</v>
      </c>
      <c r="B8" s="38" t="s">
        <v>32</v>
      </c>
      <c r="C8" s="25" t="s">
        <v>235</v>
      </c>
      <c r="J8" s="25"/>
      <c r="K8" s="38"/>
      <c r="L8" s="25"/>
    </row>
    <row r="9" spans="1:12" x14ac:dyDescent="0.3">
      <c r="A9" s="25" t="s">
        <v>22</v>
      </c>
      <c r="B9" s="38" t="s">
        <v>456</v>
      </c>
      <c r="C9" s="25" t="s">
        <v>223</v>
      </c>
      <c r="J9" s="25"/>
      <c r="K9" s="38"/>
      <c r="L9" s="25"/>
    </row>
    <row r="10" spans="1:12" x14ac:dyDescent="0.3">
      <c r="A10" s="25" t="s">
        <v>22</v>
      </c>
      <c r="B10" s="38" t="s">
        <v>355</v>
      </c>
      <c r="C10" s="25" t="s">
        <v>217</v>
      </c>
      <c r="J10" s="25"/>
      <c r="K10" s="38"/>
      <c r="L10" s="25"/>
    </row>
    <row r="11" spans="1:12" x14ac:dyDescent="0.3">
      <c r="A11" s="25" t="s">
        <v>22</v>
      </c>
      <c r="B11" s="38" t="s">
        <v>356</v>
      </c>
      <c r="C11" s="25" t="s">
        <v>221</v>
      </c>
      <c r="J11" s="25"/>
      <c r="K11" s="38"/>
      <c r="L11" s="25"/>
    </row>
    <row r="12" spans="1:12" x14ac:dyDescent="0.3">
      <c r="A12" s="25" t="s">
        <v>22</v>
      </c>
      <c r="B12" s="38" t="s">
        <v>357</v>
      </c>
      <c r="C12" s="25" t="s">
        <v>219</v>
      </c>
      <c r="J12" s="25"/>
      <c r="K12" s="38"/>
      <c r="L12" s="25"/>
    </row>
    <row r="13" spans="1:12" x14ac:dyDescent="0.3">
      <c r="A13" s="25" t="s">
        <v>22</v>
      </c>
      <c r="B13" s="38" t="s">
        <v>39</v>
      </c>
      <c r="C13" s="25" t="s">
        <v>218</v>
      </c>
      <c r="J13" s="25"/>
      <c r="K13" s="38"/>
      <c r="L13" s="25"/>
    </row>
    <row r="14" spans="1:12" x14ac:dyDescent="0.3">
      <c r="A14" s="25" t="s">
        <v>22</v>
      </c>
      <c r="B14" s="38" t="s">
        <v>358</v>
      </c>
      <c r="C14" s="25" t="s">
        <v>220</v>
      </c>
      <c r="J14" s="25"/>
      <c r="K14" s="38"/>
      <c r="L14" s="25"/>
    </row>
    <row r="15" spans="1:12" x14ac:dyDescent="0.3">
      <c r="A15" s="25" t="s">
        <v>22</v>
      </c>
      <c r="B15" s="38" t="s">
        <v>359</v>
      </c>
      <c r="C15" s="25" t="s">
        <v>222</v>
      </c>
      <c r="J15" s="25"/>
      <c r="K15" s="38"/>
      <c r="L15" s="25"/>
    </row>
    <row r="16" spans="1:12" x14ac:dyDescent="0.3">
      <c r="A16" s="25" t="s">
        <v>22</v>
      </c>
      <c r="B16" s="38" t="s">
        <v>479</v>
      </c>
      <c r="C16" s="25" t="s">
        <v>239</v>
      </c>
      <c r="J16" s="25"/>
      <c r="K16" s="38"/>
      <c r="L16" s="25"/>
    </row>
    <row r="17" spans="1:12" x14ac:dyDescent="0.3">
      <c r="A17" s="25" t="s">
        <v>22</v>
      </c>
      <c r="B17" s="38" t="s">
        <v>477</v>
      </c>
      <c r="C17" s="25" t="s">
        <v>229</v>
      </c>
      <c r="J17" s="25"/>
      <c r="K17" s="38"/>
      <c r="L17" s="25"/>
    </row>
    <row r="18" spans="1:12" x14ac:dyDescent="0.3">
      <c r="A18" s="25" t="s">
        <v>22</v>
      </c>
      <c r="B18" s="38" t="s">
        <v>360</v>
      </c>
      <c r="C18" s="25" t="s">
        <v>224</v>
      </c>
      <c r="J18" s="25"/>
      <c r="K18" s="38"/>
      <c r="L18" s="25"/>
    </row>
    <row r="19" spans="1:12" x14ac:dyDescent="0.3">
      <c r="A19" s="25" t="s">
        <v>22</v>
      </c>
      <c r="B19" s="38" t="s">
        <v>361</v>
      </c>
      <c r="C19" s="25" t="s">
        <v>243</v>
      </c>
      <c r="J19" s="25"/>
      <c r="K19" s="38"/>
      <c r="L19" s="25"/>
    </row>
    <row r="20" spans="1:12" x14ac:dyDescent="0.3">
      <c r="A20" s="25" t="s">
        <v>22</v>
      </c>
      <c r="B20" s="38" t="s">
        <v>362</v>
      </c>
      <c r="C20" s="25" t="s">
        <v>231</v>
      </c>
      <c r="J20" s="25"/>
      <c r="K20" s="38"/>
      <c r="L20" s="25"/>
    </row>
    <row r="21" spans="1:12" x14ac:dyDescent="0.3">
      <c r="A21" s="25" t="s">
        <v>22</v>
      </c>
      <c r="B21" s="38" t="s">
        <v>42</v>
      </c>
      <c r="C21" s="25" t="s">
        <v>241</v>
      </c>
      <c r="J21" s="25"/>
      <c r="K21" s="38"/>
      <c r="L21" s="25"/>
    </row>
    <row r="22" spans="1:12" x14ac:dyDescent="0.3">
      <c r="A22" s="25" t="s">
        <v>22</v>
      </c>
      <c r="B22" s="38" t="s">
        <v>169</v>
      </c>
      <c r="C22" s="25" t="s">
        <v>228</v>
      </c>
      <c r="J22" s="25"/>
      <c r="K22" s="38"/>
      <c r="L22" s="25"/>
    </row>
    <row r="23" spans="1:12" x14ac:dyDescent="0.3">
      <c r="A23" s="25" t="s">
        <v>22</v>
      </c>
      <c r="B23" s="38" t="s">
        <v>363</v>
      </c>
      <c r="C23" s="25" t="s">
        <v>245</v>
      </c>
      <c r="J23" s="25"/>
      <c r="K23" s="38"/>
      <c r="L23" s="25"/>
    </row>
    <row r="24" spans="1:12" x14ac:dyDescent="0.3">
      <c r="A24" s="25" t="s">
        <v>22</v>
      </c>
      <c r="B24" s="38" t="s">
        <v>364</v>
      </c>
      <c r="C24" s="25" t="s">
        <v>227</v>
      </c>
      <c r="J24" s="25"/>
      <c r="K24" s="38"/>
      <c r="L24" s="25"/>
    </row>
    <row r="25" spans="1:12" x14ac:dyDescent="0.3">
      <c r="A25" s="25" t="s">
        <v>22</v>
      </c>
      <c r="B25" s="38" t="s">
        <v>365</v>
      </c>
      <c r="C25" s="25" t="s">
        <v>244</v>
      </c>
      <c r="J25" s="25"/>
      <c r="K25" s="38"/>
      <c r="L25" s="25"/>
    </row>
    <row r="26" spans="1:12" x14ac:dyDescent="0.3">
      <c r="A26" s="25" t="s">
        <v>22</v>
      </c>
      <c r="B26" s="38" t="s">
        <v>366</v>
      </c>
      <c r="C26" s="25" t="s">
        <v>226</v>
      </c>
      <c r="J26" s="25"/>
      <c r="K26" s="38"/>
      <c r="L26" s="25"/>
    </row>
    <row r="27" spans="1:12" x14ac:dyDescent="0.3">
      <c r="A27" s="25" t="s">
        <v>22</v>
      </c>
      <c r="B27" s="38" t="s">
        <v>338</v>
      </c>
      <c r="C27" s="25" t="s">
        <v>242</v>
      </c>
      <c r="J27" s="25"/>
      <c r="K27" s="38"/>
      <c r="L27" s="25"/>
    </row>
    <row r="28" spans="1:12" x14ac:dyDescent="0.3">
      <c r="A28" s="25" t="s">
        <v>22</v>
      </c>
      <c r="B28" s="38" t="s">
        <v>51</v>
      </c>
      <c r="C28" s="25" t="s">
        <v>237</v>
      </c>
      <c r="J28" s="25"/>
      <c r="K28" s="38"/>
      <c r="L28" s="25"/>
    </row>
    <row r="29" spans="1:12" x14ac:dyDescent="0.3">
      <c r="A29" s="25" t="s">
        <v>22</v>
      </c>
      <c r="B29" s="38" t="s">
        <v>392</v>
      </c>
      <c r="C29" s="25" t="s">
        <v>246</v>
      </c>
      <c r="J29" s="25"/>
      <c r="K29" s="38"/>
      <c r="L29" s="25"/>
    </row>
    <row r="30" spans="1:12" x14ac:dyDescent="0.3">
      <c r="A30" s="25" t="s">
        <v>22</v>
      </c>
      <c r="B30" s="38" t="s">
        <v>478</v>
      </c>
      <c r="C30" s="25" t="s">
        <v>238</v>
      </c>
      <c r="J30" s="25"/>
      <c r="K30" s="38"/>
      <c r="L30" s="25"/>
    </row>
    <row r="31" spans="1:12" x14ac:dyDescent="0.3">
      <c r="A31" s="25" t="s">
        <v>22</v>
      </c>
      <c r="B31" s="38" t="s">
        <v>13</v>
      </c>
      <c r="C31" s="25" t="s">
        <v>240</v>
      </c>
      <c r="J31" s="25"/>
      <c r="K31" s="38"/>
      <c r="L31" s="25"/>
    </row>
    <row r="32" spans="1:12" x14ac:dyDescent="0.3">
      <c r="A32" s="25" t="s">
        <v>22</v>
      </c>
      <c r="B32" s="38" t="s">
        <v>476</v>
      </c>
      <c r="C32" s="25" t="s">
        <v>232</v>
      </c>
      <c r="J32" s="25"/>
      <c r="K32" s="38"/>
      <c r="L32" s="25"/>
    </row>
    <row r="33" spans="1:12" x14ac:dyDescent="0.3">
      <c r="A33" s="25" t="s">
        <v>23</v>
      </c>
      <c r="B33" s="38" t="s">
        <v>52</v>
      </c>
      <c r="C33" s="25" t="s">
        <v>254</v>
      </c>
      <c r="J33" s="25"/>
      <c r="K33" s="38"/>
      <c r="L33" s="25"/>
    </row>
    <row r="34" spans="1:12" x14ac:dyDescent="0.3">
      <c r="A34" s="25" t="s">
        <v>23</v>
      </c>
      <c r="B34" s="38" t="s">
        <v>339</v>
      </c>
      <c r="C34" s="25" t="s">
        <v>252</v>
      </c>
      <c r="J34" s="25"/>
      <c r="K34" s="38"/>
      <c r="L34" s="25"/>
    </row>
    <row r="35" spans="1:12" x14ac:dyDescent="0.3">
      <c r="A35" s="25" t="s">
        <v>23</v>
      </c>
      <c r="B35" s="38" t="s">
        <v>340</v>
      </c>
      <c r="C35" s="25" t="s">
        <v>255</v>
      </c>
      <c r="J35" s="25"/>
      <c r="K35" s="38"/>
      <c r="L35" s="25"/>
    </row>
    <row r="36" spans="1:12" x14ac:dyDescent="0.3">
      <c r="A36" s="25" t="s">
        <v>23</v>
      </c>
      <c r="B36" s="38" t="s">
        <v>341</v>
      </c>
      <c r="C36" s="25" t="s">
        <v>253</v>
      </c>
      <c r="J36" s="25"/>
      <c r="K36" s="38"/>
      <c r="L36" s="25"/>
    </row>
    <row r="37" spans="1:12" x14ac:dyDescent="0.3">
      <c r="A37" s="25" t="s">
        <v>23</v>
      </c>
      <c r="B37" s="38" t="s">
        <v>342</v>
      </c>
      <c r="C37" s="25" t="s">
        <v>256</v>
      </c>
      <c r="J37" s="25"/>
      <c r="K37" s="38"/>
      <c r="L37" s="25"/>
    </row>
    <row r="38" spans="1:12" x14ac:dyDescent="0.3">
      <c r="A38" s="25" t="s">
        <v>23</v>
      </c>
      <c r="B38" s="38" t="s">
        <v>343</v>
      </c>
      <c r="C38" s="25" t="s">
        <v>257</v>
      </c>
      <c r="J38" s="25"/>
      <c r="K38" s="38"/>
      <c r="L38" s="25"/>
    </row>
    <row r="39" spans="1:12" x14ac:dyDescent="0.3">
      <c r="A39" s="25" t="s">
        <v>23</v>
      </c>
      <c r="B39" s="38" t="s">
        <v>344</v>
      </c>
      <c r="C39" s="25" t="s">
        <v>258</v>
      </c>
      <c r="J39" s="25"/>
      <c r="K39" s="38"/>
      <c r="L39" s="25"/>
    </row>
    <row r="40" spans="1:12" x14ac:dyDescent="0.3">
      <c r="A40" s="25" t="s">
        <v>23</v>
      </c>
      <c r="B40" s="38" t="s">
        <v>345</v>
      </c>
      <c r="C40" s="25" t="s">
        <v>259</v>
      </c>
      <c r="J40" s="25"/>
      <c r="K40" s="38"/>
      <c r="L40" s="25"/>
    </row>
    <row r="41" spans="1:12" x14ac:dyDescent="0.3">
      <c r="A41" s="25" t="s">
        <v>23</v>
      </c>
      <c r="B41" s="38" t="s">
        <v>346</v>
      </c>
      <c r="C41" s="25" t="s">
        <v>250</v>
      </c>
      <c r="J41" s="25"/>
      <c r="K41" s="38"/>
      <c r="L41" s="25"/>
    </row>
    <row r="42" spans="1:12" x14ac:dyDescent="0.3">
      <c r="A42" s="25" t="s">
        <v>23</v>
      </c>
      <c r="B42" s="38" t="s">
        <v>347</v>
      </c>
      <c r="C42" s="25" t="s">
        <v>249</v>
      </c>
      <c r="J42" s="25"/>
      <c r="K42" s="38"/>
      <c r="L42" s="25"/>
    </row>
    <row r="43" spans="1:12" x14ac:dyDescent="0.3">
      <c r="A43" s="25" t="s">
        <v>23</v>
      </c>
      <c r="B43" s="38" t="s">
        <v>348</v>
      </c>
      <c r="C43" s="25" t="s">
        <v>248</v>
      </c>
      <c r="J43" s="25"/>
      <c r="K43" s="38"/>
      <c r="L43" s="25"/>
    </row>
    <row r="44" spans="1:12" x14ac:dyDescent="0.3">
      <c r="A44" s="25" t="s">
        <v>23</v>
      </c>
      <c r="B44" s="38" t="s">
        <v>349</v>
      </c>
      <c r="C44" s="25" t="s">
        <v>247</v>
      </c>
      <c r="J44" s="25"/>
      <c r="K44" s="38"/>
      <c r="L44" s="25"/>
    </row>
    <row r="45" spans="1:12" x14ac:dyDescent="0.3">
      <c r="A45" s="25" t="s">
        <v>23</v>
      </c>
      <c r="B45" s="38" t="s">
        <v>56</v>
      </c>
      <c r="C45" s="25" t="s">
        <v>251</v>
      </c>
      <c r="J45" s="25"/>
      <c r="K45" s="38"/>
      <c r="L45" s="25"/>
    </row>
    <row r="46" spans="1:12" x14ac:dyDescent="0.3">
      <c r="A46" s="25" t="s">
        <v>23</v>
      </c>
      <c r="B46" s="38" t="s">
        <v>350</v>
      </c>
      <c r="C46" s="25" t="s">
        <v>264</v>
      </c>
      <c r="J46" s="25"/>
      <c r="K46" s="38"/>
      <c r="L46" s="25"/>
    </row>
    <row r="47" spans="1:12" x14ac:dyDescent="0.3">
      <c r="A47" s="25" t="s">
        <v>23</v>
      </c>
      <c r="B47" s="38" t="s">
        <v>351</v>
      </c>
      <c r="C47" s="25" t="s">
        <v>260</v>
      </c>
      <c r="J47" s="25"/>
      <c r="K47" s="38"/>
      <c r="L47" s="25"/>
    </row>
    <row r="48" spans="1:12" x14ac:dyDescent="0.3">
      <c r="A48" s="25" t="s">
        <v>23</v>
      </c>
      <c r="B48" s="38" t="s">
        <v>352</v>
      </c>
      <c r="C48" s="25" t="s">
        <v>263</v>
      </c>
      <c r="J48" s="25"/>
      <c r="K48" s="38"/>
      <c r="L48" s="25"/>
    </row>
    <row r="49" spans="1:12" x14ac:dyDescent="0.3">
      <c r="A49" s="25" t="s">
        <v>23</v>
      </c>
      <c r="B49" s="38" t="s">
        <v>353</v>
      </c>
      <c r="C49" s="25" t="s">
        <v>261</v>
      </c>
      <c r="J49" s="25"/>
      <c r="K49" s="38"/>
      <c r="L49" s="25"/>
    </row>
    <row r="50" spans="1:12" x14ac:dyDescent="0.3">
      <c r="A50" s="25" t="s">
        <v>23</v>
      </c>
      <c r="B50" s="38" t="s">
        <v>59</v>
      </c>
      <c r="C50" s="25" t="s">
        <v>262</v>
      </c>
      <c r="J50" s="25"/>
      <c r="K50" s="38"/>
      <c r="L50" s="25"/>
    </row>
    <row r="51" spans="1:12" ht="15" thickBot="1" x14ac:dyDescent="0.35">
      <c r="A51" s="39" t="s">
        <v>23</v>
      </c>
      <c r="B51" s="40" t="s">
        <v>60</v>
      </c>
      <c r="C51" s="39" t="s">
        <v>265</v>
      </c>
    </row>
  </sheetData>
  <sortState xmlns:xlrd2="http://schemas.microsoft.com/office/spreadsheetml/2017/richdata2" ref="A3:C31">
    <sortCondition ref="B31"/>
  </sortState>
  <phoneticPr fontId="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Table S1</vt:lpstr>
      <vt:lpstr>Table S2</vt:lpstr>
      <vt:lpstr>Table S3</vt:lpstr>
      <vt:lpstr>Table S4</vt:lpstr>
      <vt:lpstr>Table S5</vt:lpstr>
      <vt:lpstr>Table S6</vt:lpstr>
      <vt:lpstr>Table S7</vt:lpstr>
      <vt:lpstr>Table S8</vt:lpstr>
      <vt:lpstr>Table S9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kneubehl</dc:creator>
  <cp:lastModifiedBy>kneubehl</cp:lastModifiedBy>
  <cp:lastPrinted>2022-06-08T17:44:03Z</cp:lastPrinted>
  <dcterms:created xsi:type="dcterms:W3CDTF">2021-07-28T04:22:10Z</dcterms:created>
  <dcterms:modified xsi:type="dcterms:W3CDTF">2022-09-27T20:59:09Z</dcterms:modified>
</cp:coreProperties>
</file>