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Y:\Production\Preparation for press\Accepted papers, in preparation\Ma MS 36851 SG\PRODUCTION Ma MS 36851\"/>
    </mc:Choice>
  </mc:AlternateContent>
  <bookViews>
    <workbookView xWindow="0" yWindow="0" windowWidth="28800" windowHeight="11700" tabRatio="988" firstSheet="15" activeTab="21"/>
  </bookViews>
  <sheets>
    <sheet name="Sheet1" sheetId="32" r:id="rId1"/>
    <sheet name="Table S1" sheetId="1" r:id="rId2"/>
    <sheet name="Table S2" sheetId="28" r:id="rId3"/>
    <sheet name="Table S3" sheetId="22" r:id="rId4"/>
    <sheet name="Table S4" sheetId="23" r:id="rId5"/>
    <sheet name="Table S5" sheetId="24" r:id="rId6"/>
    <sheet name="Table S6" sheetId="2" r:id="rId7"/>
    <sheet name="Table S7" sheetId="3" r:id="rId8"/>
    <sheet name="Table S8" sheetId="4" r:id="rId9"/>
    <sheet name="Table S9" sheetId="25" r:id="rId10"/>
    <sheet name="Table S10" sheetId="27" r:id="rId11"/>
    <sheet name="Table S11" sheetId="26" r:id="rId12"/>
    <sheet name="Table S12" sheetId="9" r:id="rId13"/>
    <sheet name="Table S13" sheetId="11" r:id="rId14"/>
    <sheet name="Table S14" sheetId="12" r:id="rId15"/>
    <sheet name="Table S15" sheetId="13" r:id="rId16"/>
    <sheet name="Table S16" sheetId="14" r:id="rId17"/>
    <sheet name="Table S17" sheetId="15" r:id="rId18"/>
    <sheet name="Table S18" sheetId="16" r:id="rId19"/>
    <sheet name="Table S19" sheetId="29" r:id="rId20"/>
    <sheet name="Table S20" sheetId="30" r:id="rId21"/>
    <sheet name="Table S21" sheetId="31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calcPr calcId="162913"/>
</workbook>
</file>

<file path=xl/calcChain.xml><?xml version="1.0" encoding="utf-8"?>
<calcChain xmlns="http://schemas.openxmlformats.org/spreadsheetml/2006/main">
  <c r="D10" i="31" l="1"/>
  <c r="B183" i="31"/>
  <c r="C183" i="31"/>
  <c r="D183" i="31"/>
  <c r="E183" i="31"/>
  <c r="F183" i="31"/>
  <c r="B184" i="31"/>
  <c r="C184" i="31"/>
  <c r="D184" i="31"/>
  <c r="E184" i="31"/>
  <c r="F184" i="31"/>
  <c r="B185" i="31"/>
  <c r="C185" i="31"/>
  <c r="D185" i="31"/>
  <c r="E185" i="31"/>
  <c r="F185" i="31"/>
  <c r="B186" i="31"/>
  <c r="C186" i="31"/>
  <c r="D186" i="31"/>
  <c r="E186" i="31"/>
  <c r="F186" i="31"/>
  <c r="B187" i="31"/>
  <c r="C187" i="31"/>
  <c r="D187" i="31"/>
  <c r="E187" i="31"/>
  <c r="F187" i="31"/>
  <c r="B188" i="31"/>
  <c r="C188" i="31"/>
  <c r="D188" i="31"/>
  <c r="E188" i="31"/>
  <c r="F188" i="31"/>
  <c r="B189" i="31"/>
  <c r="C189" i="31"/>
  <c r="D189" i="31"/>
  <c r="E189" i="31"/>
  <c r="F189" i="31"/>
  <c r="B190" i="31"/>
  <c r="C190" i="31"/>
  <c r="D190" i="31"/>
  <c r="E190" i="31"/>
  <c r="F190" i="31"/>
  <c r="B191" i="31"/>
  <c r="C191" i="31"/>
  <c r="D191" i="31"/>
  <c r="E191" i="31"/>
  <c r="F191" i="31"/>
  <c r="B192" i="31"/>
  <c r="C192" i="31"/>
  <c r="D192" i="31"/>
  <c r="E192" i="31"/>
  <c r="F192" i="31"/>
  <c r="B193" i="31"/>
  <c r="C193" i="31"/>
  <c r="D193" i="31"/>
  <c r="E193" i="31"/>
  <c r="F193" i="31"/>
  <c r="B194" i="31"/>
  <c r="C194" i="31"/>
  <c r="D194" i="31"/>
  <c r="E194" i="31"/>
  <c r="F194" i="31"/>
  <c r="B195" i="31"/>
  <c r="C195" i="31"/>
  <c r="D195" i="31"/>
  <c r="E195" i="31"/>
  <c r="F195" i="31"/>
  <c r="B196" i="31"/>
  <c r="C196" i="31"/>
  <c r="D196" i="31"/>
  <c r="E196" i="31"/>
  <c r="F196" i="31"/>
  <c r="B197" i="31"/>
  <c r="C197" i="31"/>
  <c r="D197" i="31"/>
  <c r="E197" i="31"/>
  <c r="F197" i="31"/>
  <c r="B198" i="31"/>
  <c r="C198" i="31"/>
  <c r="D198" i="31"/>
  <c r="E198" i="31"/>
  <c r="F198" i="31"/>
  <c r="B199" i="31"/>
  <c r="C199" i="31"/>
  <c r="D199" i="31"/>
  <c r="E199" i="31"/>
  <c r="F199" i="31"/>
  <c r="B200" i="31"/>
  <c r="C200" i="31"/>
  <c r="D200" i="31"/>
  <c r="E200" i="31"/>
  <c r="F200" i="31"/>
  <c r="B201" i="31"/>
  <c r="C201" i="31"/>
  <c r="D201" i="31"/>
  <c r="E201" i="31"/>
  <c r="F201" i="31"/>
  <c r="B202" i="31"/>
  <c r="C202" i="31"/>
  <c r="D202" i="31"/>
  <c r="E202" i="31"/>
  <c r="F202" i="31"/>
  <c r="B203" i="31"/>
  <c r="C203" i="31"/>
  <c r="D203" i="31"/>
  <c r="E203" i="31"/>
  <c r="F203" i="31"/>
  <c r="B204" i="31"/>
  <c r="C204" i="31"/>
  <c r="D204" i="31"/>
  <c r="E204" i="31"/>
  <c r="F204" i="31"/>
  <c r="B205" i="31"/>
  <c r="C205" i="31"/>
  <c r="D205" i="31"/>
  <c r="E205" i="31"/>
  <c r="F205" i="31"/>
  <c r="B206" i="31"/>
  <c r="C206" i="31"/>
  <c r="D206" i="31"/>
  <c r="E206" i="31"/>
  <c r="F206" i="31"/>
  <c r="B207" i="31"/>
  <c r="C207" i="31"/>
  <c r="D207" i="31"/>
  <c r="E207" i="31"/>
  <c r="F207" i="31"/>
  <c r="B208" i="31"/>
  <c r="C208" i="31"/>
  <c r="D208" i="31"/>
  <c r="E208" i="31"/>
  <c r="F208" i="31"/>
  <c r="B209" i="31"/>
  <c r="C209" i="31"/>
  <c r="D209" i="31"/>
  <c r="E209" i="31"/>
  <c r="F209" i="31"/>
  <c r="B210" i="31"/>
  <c r="C210" i="31"/>
  <c r="D210" i="31"/>
  <c r="E210" i="31"/>
  <c r="F210" i="31"/>
  <c r="B211" i="31"/>
  <c r="C211" i="31"/>
  <c r="D211" i="31"/>
  <c r="E211" i="31"/>
  <c r="F211" i="31"/>
  <c r="B212" i="31"/>
  <c r="C212" i="31"/>
  <c r="D212" i="31"/>
  <c r="E212" i="31"/>
  <c r="F212" i="31"/>
  <c r="B213" i="31"/>
  <c r="C213" i="31"/>
  <c r="D213" i="31"/>
  <c r="E213" i="31"/>
  <c r="F213" i="31"/>
  <c r="B214" i="31"/>
  <c r="C214" i="31"/>
  <c r="D214" i="31"/>
  <c r="E214" i="31"/>
  <c r="F214" i="31"/>
  <c r="B124" i="31"/>
  <c r="C124" i="31"/>
  <c r="D124" i="31"/>
  <c r="E124" i="31"/>
  <c r="F124" i="31"/>
  <c r="B125" i="31"/>
  <c r="C125" i="31"/>
  <c r="D125" i="31"/>
  <c r="E125" i="31"/>
  <c r="F125" i="31"/>
  <c r="B126" i="31"/>
  <c r="C126" i="31"/>
  <c r="D126" i="31"/>
  <c r="E126" i="31"/>
  <c r="F126" i="31"/>
  <c r="B127" i="31"/>
  <c r="C127" i="31"/>
  <c r="D127" i="31"/>
  <c r="E127" i="31"/>
  <c r="F127" i="31"/>
  <c r="B128" i="31"/>
  <c r="C128" i="31"/>
  <c r="D128" i="31"/>
  <c r="E128" i="31"/>
  <c r="F128" i="31"/>
  <c r="B129" i="31"/>
  <c r="C129" i="31"/>
  <c r="D129" i="31"/>
  <c r="E129" i="31"/>
  <c r="F129" i="31"/>
  <c r="B130" i="31"/>
  <c r="C130" i="31"/>
  <c r="D130" i="31"/>
  <c r="E130" i="31"/>
  <c r="F130" i="31"/>
  <c r="B131" i="31"/>
  <c r="C131" i="31"/>
  <c r="D131" i="31"/>
  <c r="E131" i="31"/>
  <c r="F131" i="31"/>
  <c r="B132" i="31"/>
  <c r="C132" i="31"/>
  <c r="D132" i="31"/>
  <c r="E132" i="31"/>
  <c r="F132" i="31"/>
  <c r="B133" i="31"/>
  <c r="C133" i="31"/>
  <c r="D133" i="31"/>
  <c r="E133" i="31"/>
  <c r="F133" i="31"/>
  <c r="B134" i="31"/>
  <c r="C134" i="31"/>
  <c r="D134" i="31"/>
  <c r="E134" i="31"/>
  <c r="F134" i="31"/>
  <c r="B135" i="31"/>
  <c r="C135" i="31"/>
  <c r="D135" i="31"/>
  <c r="E135" i="31"/>
  <c r="F135" i="31"/>
  <c r="B136" i="31"/>
  <c r="C136" i="31"/>
  <c r="D136" i="31"/>
  <c r="E136" i="31"/>
  <c r="F136" i="31"/>
  <c r="B137" i="31"/>
  <c r="C137" i="31"/>
  <c r="D137" i="31"/>
  <c r="E137" i="31"/>
  <c r="F137" i="31"/>
  <c r="B138" i="31"/>
  <c r="C138" i="31"/>
  <c r="D138" i="31"/>
  <c r="E138" i="31"/>
  <c r="F138" i="31"/>
  <c r="B139" i="31"/>
  <c r="C139" i="31"/>
  <c r="D139" i="31"/>
  <c r="E139" i="31"/>
  <c r="F139" i="31"/>
  <c r="B140" i="31"/>
  <c r="C140" i="31"/>
  <c r="D140" i="31"/>
  <c r="E140" i="31"/>
  <c r="F140" i="31"/>
  <c r="B141" i="31"/>
  <c r="C141" i="31"/>
  <c r="D141" i="31"/>
  <c r="E141" i="31"/>
  <c r="F141" i="31"/>
  <c r="B142" i="31"/>
  <c r="C142" i="31"/>
  <c r="D142" i="31"/>
  <c r="E142" i="31"/>
  <c r="F142" i="31"/>
  <c r="B143" i="31"/>
  <c r="C143" i="31"/>
  <c r="D143" i="31"/>
  <c r="E143" i="31"/>
  <c r="F143" i="31"/>
  <c r="B144" i="31"/>
  <c r="C144" i="31"/>
  <c r="D144" i="31"/>
  <c r="E144" i="31"/>
  <c r="F144" i="31"/>
  <c r="B145" i="31"/>
  <c r="C145" i="31"/>
  <c r="D145" i="31"/>
  <c r="E145" i="31"/>
  <c r="F145" i="31"/>
  <c r="B146" i="31"/>
  <c r="C146" i="31"/>
  <c r="D146" i="31"/>
  <c r="E146" i="31"/>
  <c r="F146" i="31"/>
  <c r="B147" i="31"/>
  <c r="C147" i="31"/>
  <c r="D147" i="31"/>
  <c r="E147" i="31"/>
  <c r="F147" i="31"/>
  <c r="B148" i="31"/>
  <c r="C148" i="31"/>
  <c r="D148" i="31"/>
  <c r="E148" i="31"/>
  <c r="F148" i="31"/>
  <c r="B149" i="31"/>
  <c r="C149" i="31"/>
  <c r="D149" i="31"/>
  <c r="E149" i="31"/>
  <c r="F149" i="31"/>
  <c r="B150" i="31"/>
  <c r="C150" i="31"/>
  <c r="D150" i="31"/>
  <c r="E150" i="31"/>
  <c r="F150" i="31"/>
  <c r="B151" i="31"/>
  <c r="C151" i="31"/>
  <c r="D151" i="31"/>
  <c r="E151" i="31"/>
  <c r="F151" i="31"/>
  <c r="B152" i="31"/>
  <c r="C152" i="31"/>
  <c r="D152" i="31"/>
  <c r="E152" i="31"/>
  <c r="F152" i="31"/>
  <c r="B153" i="31"/>
  <c r="C153" i="31"/>
  <c r="D153" i="31"/>
  <c r="E153" i="31"/>
  <c r="F153" i="31"/>
  <c r="B154" i="31"/>
  <c r="C154" i="31"/>
  <c r="D154" i="31"/>
  <c r="E154" i="31"/>
  <c r="F154" i="31"/>
  <c r="B155" i="31"/>
  <c r="C155" i="31"/>
  <c r="D155" i="31"/>
  <c r="E155" i="31"/>
  <c r="F155" i="31"/>
  <c r="B156" i="31"/>
  <c r="C156" i="31"/>
  <c r="D156" i="31"/>
  <c r="E156" i="31"/>
  <c r="F156" i="31"/>
  <c r="B157" i="31"/>
  <c r="C157" i="31"/>
  <c r="D157" i="31"/>
  <c r="E157" i="31"/>
  <c r="F157" i="31"/>
  <c r="B158" i="31"/>
  <c r="C158" i="31"/>
  <c r="D158" i="31"/>
  <c r="E158" i="31"/>
  <c r="F158" i="31"/>
  <c r="B159" i="31"/>
  <c r="C159" i="31"/>
  <c r="D159" i="31"/>
  <c r="E159" i="31"/>
  <c r="F159" i="31"/>
  <c r="B160" i="31"/>
  <c r="C160" i="31"/>
  <c r="D160" i="31"/>
  <c r="E160" i="31"/>
  <c r="F160" i="31"/>
  <c r="B161" i="31"/>
  <c r="C161" i="31"/>
  <c r="D161" i="31"/>
  <c r="E161" i="31"/>
  <c r="F161" i="31"/>
  <c r="B162" i="31"/>
  <c r="C162" i="31"/>
  <c r="D162" i="31"/>
  <c r="E162" i="31"/>
  <c r="F162" i="31"/>
  <c r="B163" i="31"/>
  <c r="C163" i="31"/>
  <c r="D163" i="31"/>
  <c r="E163" i="31"/>
  <c r="F163" i="31"/>
  <c r="B164" i="31"/>
  <c r="C164" i="31"/>
  <c r="D164" i="31"/>
  <c r="E164" i="31"/>
  <c r="F164" i="31"/>
  <c r="B165" i="31"/>
  <c r="C165" i="31"/>
  <c r="D165" i="31"/>
  <c r="E165" i="31"/>
  <c r="F165" i="31"/>
  <c r="B166" i="31"/>
  <c r="C166" i="31"/>
  <c r="D166" i="31"/>
  <c r="E166" i="31"/>
  <c r="F166" i="31"/>
  <c r="B167" i="31"/>
  <c r="C167" i="31"/>
  <c r="D167" i="31"/>
  <c r="E167" i="31"/>
  <c r="F167" i="31"/>
  <c r="B168" i="31"/>
  <c r="C168" i="31"/>
  <c r="D168" i="31"/>
  <c r="E168" i="31"/>
  <c r="F168" i="31"/>
  <c r="B169" i="31"/>
  <c r="C169" i="31"/>
  <c r="D169" i="31"/>
  <c r="E169" i="31"/>
  <c r="F169" i="31"/>
  <c r="B170" i="31"/>
  <c r="C170" i="31"/>
  <c r="D170" i="31"/>
  <c r="E170" i="31"/>
  <c r="F170" i="31"/>
  <c r="B171" i="31"/>
  <c r="C171" i="31"/>
  <c r="D171" i="31"/>
  <c r="E171" i="31"/>
  <c r="F171" i="31"/>
  <c r="B172" i="31"/>
  <c r="C172" i="31"/>
  <c r="D172" i="31"/>
  <c r="E172" i="31"/>
  <c r="F172" i="31"/>
  <c r="B173" i="31"/>
  <c r="C173" i="31"/>
  <c r="D173" i="31"/>
  <c r="E173" i="31"/>
  <c r="F173" i="31"/>
  <c r="B174" i="31"/>
  <c r="C174" i="31"/>
  <c r="D174" i="31"/>
  <c r="E174" i="31"/>
  <c r="F174" i="31"/>
  <c r="B175" i="31"/>
  <c r="C175" i="31"/>
  <c r="D175" i="31"/>
  <c r="E175" i="31"/>
  <c r="F175" i="31"/>
  <c r="B176" i="31"/>
  <c r="C176" i="31"/>
  <c r="D176" i="31"/>
  <c r="E176" i="31"/>
  <c r="F176" i="31"/>
  <c r="B177" i="31"/>
  <c r="C177" i="31"/>
  <c r="D177" i="31"/>
  <c r="E177" i="31"/>
  <c r="F177" i="31"/>
  <c r="B178" i="31"/>
  <c r="C178" i="31"/>
  <c r="D178" i="31"/>
  <c r="E178" i="31"/>
  <c r="F178" i="31"/>
  <c r="B179" i="31"/>
  <c r="C179" i="31"/>
  <c r="D179" i="31"/>
  <c r="E179" i="31"/>
  <c r="F179" i="31"/>
  <c r="B180" i="31"/>
  <c r="C180" i="31"/>
  <c r="D180" i="31"/>
  <c r="E180" i="31"/>
  <c r="F180" i="31"/>
  <c r="B181" i="31"/>
  <c r="C181" i="31"/>
  <c r="D181" i="31"/>
  <c r="E181" i="31"/>
  <c r="F181" i="31"/>
  <c r="H3" i="30"/>
  <c r="H4" i="30"/>
  <c r="H5" i="30"/>
  <c r="H6" i="30"/>
  <c r="H7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42" i="30"/>
  <c r="H43" i="30"/>
  <c r="H44" i="30"/>
  <c r="H45" i="30"/>
  <c r="H46" i="30"/>
  <c r="H47" i="30"/>
  <c r="H48" i="30"/>
  <c r="H49" i="30"/>
  <c r="H50" i="30"/>
  <c r="B67" i="31"/>
  <c r="C67" i="31"/>
  <c r="D67" i="31"/>
  <c r="E67" i="31"/>
  <c r="F67" i="31"/>
  <c r="B68" i="31"/>
  <c r="C68" i="31"/>
  <c r="D68" i="31"/>
  <c r="E68" i="31"/>
  <c r="F68" i="31"/>
  <c r="B69" i="31"/>
  <c r="C69" i="31"/>
  <c r="D69" i="31"/>
  <c r="E69" i="31"/>
  <c r="F69" i="31"/>
  <c r="B70" i="31"/>
  <c r="C70" i="31"/>
  <c r="D70" i="31"/>
  <c r="E70" i="31"/>
  <c r="F70" i="31"/>
  <c r="B71" i="31"/>
  <c r="C71" i="31"/>
  <c r="D71" i="31"/>
  <c r="E71" i="31"/>
  <c r="F71" i="31"/>
  <c r="B72" i="31"/>
  <c r="C72" i="31"/>
  <c r="D72" i="31"/>
  <c r="E72" i="31"/>
  <c r="F72" i="31"/>
  <c r="B73" i="31"/>
  <c r="C73" i="31"/>
  <c r="D73" i="31"/>
  <c r="E73" i="31"/>
  <c r="F73" i="31"/>
  <c r="B74" i="31"/>
  <c r="C74" i="31"/>
  <c r="D74" i="31"/>
  <c r="E74" i="31"/>
  <c r="F74" i="31"/>
  <c r="B75" i="31"/>
  <c r="C75" i="31"/>
  <c r="D75" i="31"/>
  <c r="E75" i="31"/>
  <c r="F75" i="31"/>
  <c r="B76" i="31"/>
  <c r="C76" i="31"/>
  <c r="D76" i="31"/>
  <c r="E76" i="31"/>
  <c r="F76" i="31"/>
  <c r="B77" i="31"/>
  <c r="C77" i="31"/>
  <c r="D77" i="31"/>
  <c r="E77" i="31"/>
  <c r="F77" i="31"/>
  <c r="B78" i="31"/>
  <c r="C78" i="31"/>
  <c r="D78" i="31"/>
  <c r="E78" i="31"/>
  <c r="F78" i="31"/>
  <c r="B79" i="31"/>
  <c r="C79" i="31"/>
  <c r="D79" i="31"/>
  <c r="E79" i="31"/>
  <c r="F79" i="31"/>
  <c r="B80" i="31"/>
  <c r="C80" i="31"/>
  <c r="D80" i="31"/>
  <c r="E80" i="31"/>
  <c r="F80" i="31"/>
  <c r="B81" i="31"/>
  <c r="C81" i="31"/>
  <c r="D81" i="31"/>
  <c r="E81" i="31"/>
  <c r="F81" i="31"/>
  <c r="B82" i="31"/>
  <c r="C82" i="31"/>
  <c r="D82" i="31"/>
  <c r="E82" i="31"/>
  <c r="F82" i="31"/>
  <c r="B83" i="31"/>
  <c r="C83" i="31"/>
  <c r="D83" i="31"/>
  <c r="E83" i="31"/>
  <c r="F83" i="31"/>
  <c r="B84" i="31"/>
  <c r="C84" i="31"/>
  <c r="D84" i="31"/>
  <c r="E84" i="31"/>
  <c r="F84" i="31"/>
  <c r="B85" i="31"/>
  <c r="C85" i="31"/>
  <c r="D85" i="31"/>
  <c r="E85" i="31"/>
  <c r="F85" i="31"/>
  <c r="B86" i="31"/>
  <c r="C86" i="31"/>
  <c r="D86" i="31"/>
  <c r="E86" i="31"/>
  <c r="F86" i="31"/>
  <c r="B87" i="31"/>
  <c r="C87" i="31"/>
  <c r="D87" i="31"/>
  <c r="E87" i="31"/>
  <c r="F87" i="31"/>
  <c r="B88" i="31"/>
  <c r="C88" i="31"/>
  <c r="D88" i="31"/>
  <c r="E88" i="31"/>
  <c r="F88" i="31"/>
  <c r="B89" i="31"/>
  <c r="C89" i="31"/>
  <c r="D89" i="31"/>
  <c r="E89" i="31"/>
  <c r="F89" i="31"/>
  <c r="B90" i="31"/>
  <c r="C90" i="31"/>
  <c r="D90" i="31"/>
  <c r="E90" i="31"/>
  <c r="F90" i="31"/>
  <c r="B91" i="31"/>
  <c r="C91" i="31"/>
  <c r="D91" i="31"/>
  <c r="E91" i="31"/>
  <c r="F91" i="31"/>
  <c r="B92" i="31"/>
  <c r="C92" i="31"/>
  <c r="D92" i="31"/>
  <c r="E92" i="31"/>
  <c r="F92" i="31"/>
  <c r="B93" i="31"/>
  <c r="C93" i="31"/>
  <c r="D93" i="31"/>
  <c r="E93" i="31"/>
  <c r="F93" i="31"/>
  <c r="B94" i="31"/>
  <c r="C94" i="31"/>
  <c r="D94" i="31"/>
  <c r="E94" i="31"/>
  <c r="F94" i="31"/>
  <c r="B95" i="31"/>
  <c r="C95" i="31"/>
  <c r="D95" i="31"/>
  <c r="E95" i="31"/>
  <c r="F95" i="31"/>
  <c r="B96" i="31"/>
  <c r="C96" i="31"/>
  <c r="D96" i="31"/>
  <c r="E96" i="31"/>
  <c r="F96" i="31"/>
  <c r="B97" i="31"/>
  <c r="C97" i="31"/>
  <c r="D97" i="31"/>
  <c r="E97" i="31"/>
  <c r="F97" i="31"/>
  <c r="B98" i="31"/>
  <c r="C98" i="31"/>
  <c r="D98" i="31"/>
  <c r="E98" i="31"/>
  <c r="F98" i="31"/>
  <c r="B99" i="31"/>
  <c r="C99" i="31"/>
  <c r="D99" i="31"/>
  <c r="E99" i="31"/>
  <c r="F99" i="31"/>
  <c r="B100" i="31"/>
  <c r="C100" i="31"/>
  <c r="D100" i="31"/>
  <c r="E100" i="31"/>
  <c r="F100" i="31"/>
  <c r="B101" i="31"/>
  <c r="C101" i="31"/>
  <c r="D101" i="31"/>
  <c r="E101" i="31"/>
  <c r="F101" i="31"/>
  <c r="B102" i="31"/>
  <c r="C102" i="31"/>
  <c r="D102" i="31"/>
  <c r="E102" i="31"/>
  <c r="F102" i="31"/>
  <c r="B103" i="31"/>
  <c r="C103" i="31"/>
  <c r="D103" i="31"/>
  <c r="E103" i="31"/>
  <c r="F103" i="31"/>
  <c r="B104" i="31"/>
  <c r="C104" i="31"/>
  <c r="D104" i="31"/>
  <c r="E104" i="31"/>
  <c r="F104" i="31"/>
  <c r="B105" i="31"/>
  <c r="C105" i="31"/>
  <c r="D105" i="31"/>
  <c r="E105" i="31"/>
  <c r="F105" i="31"/>
  <c r="B106" i="31"/>
  <c r="C106" i="31"/>
  <c r="D106" i="31"/>
  <c r="E106" i="31"/>
  <c r="F106" i="31"/>
  <c r="B107" i="31"/>
  <c r="C107" i="31"/>
  <c r="D107" i="31"/>
  <c r="E107" i="31"/>
  <c r="F107" i="31"/>
  <c r="B108" i="31"/>
  <c r="C108" i="31"/>
  <c r="D108" i="31"/>
  <c r="E108" i="31"/>
  <c r="F108" i="31"/>
  <c r="B109" i="31"/>
  <c r="C109" i="31"/>
  <c r="D109" i="31"/>
  <c r="E109" i="31"/>
  <c r="F109" i="31"/>
  <c r="B110" i="31"/>
  <c r="C110" i="31"/>
  <c r="D110" i="31"/>
  <c r="E110" i="31"/>
  <c r="F110" i="31"/>
  <c r="B111" i="31"/>
  <c r="C111" i="31"/>
  <c r="D111" i="31"/>
  <c r="E111" i="31"/>
  <c r="F111" i="31"/>
  <c r="B112" i="31"/>
  <c r="C112" i="31"/>
  <c r="D112" i="31"/>
  <c r="E112" i="31"/>
  <c r="F112" i="31"/>
  <c r="B113" i="31"/>
  <c r="C113" i="31"/>
  <c r="D113" i="31"/>
  <c r="E113" i="31"/>
  <c r="F113" i="31"/>
  <c r="B114" i="31"/>
  <c r="C114" i="31"/>
  <c r="D114" i="31"/>
  <c r="E114" i="31"/>
  <c r="F114" i="31"/>
  <c r="B115" i="31"/>
  <c r="C115" i="31"/>
  <c r="D115" i="31"/>
  <c r="E115" i="31"/>
  <c r="F115" i="31"/>
  <c r="B116" i="31"/>
  <c r="C116" i="31"/>
  <c r="D116" i="31"/>
  <c r="E116" i="31"/>
  <c r="F116" i="31"/>
  <c r="B117" i="31"/>
  <c r="C117" i="31"/>
  <c r="D117" i="31"/>
  <c r="E117" i="31"/>
  <c r="F117" i="31"/>
  <c r="B118" i="31"/>
  <c r="C118" i="31"/>
  <c r="D118" i="31"/>
  <c r="E118" i="31"/>
  <c r="F118" i="31"/>
  <c r="B119" i="31"/>
  <c r="C119" i="31"/>
  <c r="D119" i="31"/>
  <c r="E119" i="31"/>
  <c r="F119" i="31"/>
  <c r="B120" i="31"/>
  <c r="C120" i="31"/>
  <c r="D120" i="31"/>
  <c r="E120" i="31"/>
  <c r="F120" i="31"/>
  <c r="B121" i="31"/>
  <c r="C121" i="31"/>
  <c r="D121" i="31"/>
  <c r="E121" i="31"/>
  <c r="F121" i="31"/>
  <c r="B122" i="31"/>
  <c r="C122" i="31"/>
  <c r="D122" i="31"/>
  <c r="E122" i="31"/>
  <c r="F122" i="31"/>
  <c r="F3" i="30"/>
  <c r="F4" i="30"/>
  <c r="F5" i="30"/>
  <c r="F6" i="30"/>
  <c r="F7" i="30"/>
  <c r="F8" i="30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3" i="30"/>
  <c r="F24" i="30"/>
  <c r="F25" i="30"/>
  <c r="F26" i="30"/>
  <c r="F27" i="30"/>
  <c r="F28" i="30"/>
  <c r="F29" i="30"/>
  <c r="B29" i="31"/>
  <c r="C29" i="31"/>
  <c r="D29" i="31"/>
  <c r="E29" i="31"/>
  <c r="F29" i="31"/>
  <c r="B30" i="31"/>
  <c r="C30" i="31"/>
  <c r="D30" i="31"/>
  <c r="E30" i="31"/>
  <c r="F30" i="31"/>
  <c r="B31" i="31"/>
  <c r="C31" i="31"/>
  <c r="D31" i="31"/>
  <c r="E31" i="31"/>
  <c r="F31" i="31"/>
  <c r="B32" i="31"/>
  <c r="C32" i="31"/>
  <c r="D32" i="31"/>
  <c r="E32" i="31"/>
  <c r="F32" i="31"/>
  <c r="B33" i="31"/>
  <c r="C33" i="31"/>
  <c r="D33" i="31"/>
  <c r="E33" i="31"/>
  <c r="F33" i="31"/>
  <c r="B34" i="31"/>
  <c r="C34" i="31"/>
  <c r="D34" i="31"/>
  <c r="E34" i="31"/>
  <c r="F34" i="31"/>
  <c r="B35" i="31"/>
  <c r="C35" i="31"/>
  <c r="D35" i="31"/>
  <c r="E35" i="31"/>
  <c r="F35" i="31"/>
  <c r="B36" i="31"/>
  <c r="C36" i="31"/>
  <c r="D36" i="31"/>
  <c r="E36" i="31"/>
  <c r="F36" i="31"/>
  <c r="B37" i="31"/>
  <c r="C37" i="31"/>
  <c r="D37" i="31"/>
  <c r="E37" i="31"/>
  <c r="F37" i="31"/>
  <c r="B38" i="31"/>
  <c r="C38" i="31"/>
  <c r="D38" i="31"/>
  <c r="E38" i="31"/>
  <c r="F38" i="31"/>
  <c r="B39" i="31"/>
  <c r="C39" i="31"/>
  <c r="D39" i="31"/>
  <c r="E39" i="31"/>
  <c r="F39" i="31"/>
  <c r="B40" i="31"/>
  <c r="C40" i="31"/>
  <c r="D40" i="31"/>
  <c r="E40" i="31"/>
  <c r="F40" i="31"/>
  <c r="B41" i="31"/>
  <c r="C41" i="31"/>
  <c r="D41" i="31"/>
  <c r="E41" i="31"/>
  <c r="F41" i="31"/>
  <c r="B42" i="31"/>
  <c r="C42" i="31"/>
  <c r="D42" i="31"/>
  <c r="E42" i="31"/>
  <c r="F42" i="31"/>
  <c r="B43" i="31"/>
  <c r="C43" i="31"/>
  <c r="D43" i="31"/>
  <c r="E43" i="31"/>
  <c r="F43" i="31"/>
  <c r="B44" i="31"/>
  <c r="C44" i="31"/>
  <c r="D44" i="31"/>
  <c r="E44" i="31"/>
  <c r="F44" i="31"/>
  <c r="B45" i="31"/>
  <c r="C45" i="31"/>
  <c r="D45" i="31"/>
  <c r="E45" i="31"/>
  <c r="F45" i="31"/>
  <c r="B46" i="31"/>
  <c r="C46" i="31"/>
  <c r="D46" i="31"/>
  <c r="E46" i="31"/>
  <c r="F46" i="31"/>
  <c r="B47" i="31"/>
  <c r="C47" i="31"/>
  <c r="D47" i="31"/>
  <c r="E47" i="31"/>
  <c r="F47" i="31"/>
  <c r="B48" i="31"/>
  <c r="C48" i="31"/>
  <c r="D48" i="31"/>
  <c r="E48" i="31"/>
  <c r="F48" i="31"/>
  <c r="B49" i="31"/>
  <c r="C49" i="31"/>
  <c r="D49" i="31"/>
  <c r="E49" i="31"/>
  <c r="F49" i="31"/>
  <c r="B50" i="31"/>
  <c r="C50" i="31"/>
  <c r="D50" i="31"/>
  <c r="E50" i="31"/>
  <c r="F50" i="31"/>
  <c r="B51" i="31"/>
  <c r="C51" i="31"/>
  <c r="D51" i="31"/>
  <c r="E51" i="31"/>
  <c r="F51" i="31"/>
  <c r="B52" i="31"/>
  <c r="C52" i="31"/>
  <c r="D52" i="31"/>
  <c r="E52" i="31"/>
  <c r="F52" i="31"/>
  <c r="B53" i="31"/>
  <c r="C53" i="31"/>
  <c r="D53" i="31"/>
  <c r="E53" i="31"/>
  <c r="F53" i="31"/>
  <c r="B54" i="31"/>
  <c r="C54" i="31"/>
  <c r="D54" i="31"/>
  <c r="E54" i="31"/>
  <c r="F54" i="31"/>
  <c r="B55" i="31"/>
  <c r="C55" i="31"/>
  <c r="D55" i="31"/>
  <c r="E55" i="31"/>
  <c r="F55" i="31"/>
  <c r="B56" i="31"/>
  <c r="C56" i="31"/>
  <c r="D56" i="31"/>
  <c r="E56" i="31"/>
  <c r="F56" i="31"/>
  <c r="B57" i="31"/>
  <c r="C57" i="31"/>
  <c r="D57" i="31"/>
  <c r="E57" i="31"/>
  <c r="F57" i="31"/>
  <c r="B58" i="31"/>
  <c r="C58" i="31"/>
  <c r="D58" i="31"/>
  <c r="E58" i="31"/>
  <c r="F58" i="31"/>
  <c r="B59" i="31"/>
  <c r="C59" i="31"/>
  <c r="D59" i="31"/>
  <c r="E59" i="31"/>
  <c r="F59" i="31"/>
  <c r="B60" i="31"/>
  <c r="C60" i="31"/>
  <c r="D60" i="31"/>
  <c r="E60" i="31"/>
  <c r="F60" i="31"/>
  <c r="B61" i="31"/>
  <c r="C61" i="31"/>
  <c r="D61" i="31"/>
  <c r="E61" i="31"/>
  <c r="F61" i="31"/>
  <c r="B62" i="31"/>
  <c r="C62" i="31"/>
  <c r="D62" i="31"/>
  <c r="E62" i="31"/>
  <c r="F62" i="31"/>
  <c r="B63" i="31"/>
  <c r="C63" i="31"/>
  <c r="D63" i="31"/>
  <c r="E63" i="31"/>
  <c r="F63" i="31"/>
  <c r="B64" i="31"/>
  <c r="C64" i="31"/>
  <c r="D64" i="31"/>
  <c r="E64" i="31"/>
  <c r="F64" i="31"/>
  <c r="B65" i="31"/>
  <c r="C65" i="31"/>
  <c r="D65" i="31"/>
  <c r="E65" i="31"/>
  <c r="F65" i="31"/>
  <c r="D3" i="30" l="1"/>
  <c r="D4" i="30"/>
  <c r="D5" i="30"/>
  <c r="D6" i="30"/>
  <c r="D7" i="30"/>
  <c r="D8" i="30"/>
  <c r="D9" i="30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B3" i="31"/>
  <c r="C3" i="31"/>
  <c r="D3" i="31"/>
  <c r="E3" i="31"/>
  <c r="F3" i="31"/>
  <c r="B4" i="31"/>
  <c r="C4" i="31"/>
  <c r="D4" i="31"/>
  <c r="E4" i="31"/>
  <c r="F4" i="31"/>
  <c r="B5" i="31"/>
  <c r="C5" i="31"/>
  <c r="D5" i="31"/>
  <c r="E5" i="31"/>
  <c r="F5" i="31"/>
  <c r="B6" i="31"/>
  <c r="C6" i="31"/>
  <c r="D6" i="31"/>
  <c r="E6" i="31"/>
  <c r="F6" i="31"/>
  <c r="B7" i="31"/>
  <c r="C7" i="31"/>
  <c r="D7" i="31"/>
  <c r="E7" i="31"/>
  <c r="F7" i="31"/>
  <c r="B8" i="31"/>
  <c r="C8" i="31"/>
  <c r="D8" i="31"/>
  <c r="E8" i="31"/>
  <c r="F8" i="31"/>
  <c r="B9" i="31"/>
  <c r="C9" i="31"/>
  <c r="D9" i="31"/>
  <c r="E9" i="31"/>
  <c r="F9" i="31"/>
  <c r="B10" i="31"/>
  <c r="C10" i="31"/>
  <c r="E10" i="31"/>
  <c r="F10" i="31"/>
  <c r="B11" i="31"/>
  <c r="C11" i="31"/>
  <c r="D11" i="31"/>
  <c r="E11" i="31"/>
  <c r="F11" i="31"/>
  <c r="B12" i="31"/>
  <c r="C12" i="31"/>
  <c r="D12" i="31"/>
  <c r="E12" i="31"/>
  <c r="F12" i="31"/>
  <c r="B13" i="31"/>
  <c r="C13" i="31"/>
  <c r="D13" i="31"/>
  <c r="E13" i="31"/>
  <c r="F13" i="31"/>
  <c r="B14" i="31"/>
  <c r="C14" i="31"/>
  <c r="D14" i="31"/>
  <c r="E14" i="31"/>
  <c r="F14" i="31"/>
  <c r="B15" i="31"/>
  <c r="C15" i="31"/>
  <c r="D15" i="31"/>
  <c r="E15" i="31"/>
  <c r="F15" i="31"/>
  <c r="B16" i="31"/>
  <c r="C16" i="31"/>
  <c r="D16" i="31"/>
  <c r="E16" i="31"/>
  <c r="F16" i="31"/>
  <c r="B17" i="31"/>
  <c r="C17" i="31"/>
  <c r="D17" i="31"/>
  <c r="E17" i="31"/>
  <c r="F17" i="31"/>
  <c r="B18" i="31"/>
  <c r="C18" i="31"/>
  <c r="D18" i="31"/>
  <c r="E18" i="31"/>
  <c r="F18" i="31"/>
  <c r="B19" i="31"/>
  <c r="C19" i="31"/>
  <c r="D19" i="31"/>
  <c r="E19" i="31"/>
  <c r="F19" i="31"/>
  <c r="B20" i="31"/>
  <c r="C20" i="31"/>
  <c r="D20" i="31"/>
  <c r="E20" i="31"/>
  <c r="F20" i="31"/>
  <c r="B21" i="31"/>
  <c r="C21" i="31"/>
  <c r="D21" i="31"/>
  <c r="E21" i="31"/>
  <c r="F21" i="31"/>
  <c r="B22" i="31"/>
  <c r="C22" i="31"/>
  <c r="D22" i="31"/>
  <c r="E22" i="31"/>
  <c r="F22" i="31"/>
  <c r="B23" i="31"/>
  <c r="C23" i="31"/>
  <c r="D23" i="31"/>
  <c r="E23" i="31"/>
  <c r="F23" i="31"/>
  <c r="B24" i="31"/>
  <c r="C24" i="31"/>
  <c r="D24" i="31"/>
  <c r="E24" i="31"/>
  <c r="F24" i="31"/>
  <c r="B25" i="31"/>
  <c r="C25" i="31"/>
  <c r="D25" i="31"/>
  <c r="E25" i="31"/>
  <c r="F25" i="31"/>
  <c r="B26" i="31"/>
  <c r="C26" i="31"/>
  <c r="D26" i="31"/>
  <c r="E26" i="31"/>
  <c r="F26" i="31"/>
  <c r="B27" i="31"/>
  <c r="C27" i="31"/>
  <c r="D27" i="31"/>
  <c r="E27" i="31"/>
  <c r="F27" i="31"/>
  <c r="B3" i="30"/>
  <c r="B4" i="30"/>
  <c r="B5" i="30"/>
  <c r="B6" i="30"/>
  <c r="B7" i="30"/>
  <c r="B8" i="30"/>
</calcChain>
</file>

<file path=xl/sharedStrings.xml><?xml version="1.0" encoding="utf-8"?>
<sst xmlns="http://schemas.openxmlformats.org/spreadsheetml/2006/main" count="1595" uniqueCount="1065">
  <si>
    <t>Species</t>
  </si>
  <si>
    <t>Order</t>
  </si>
  <si>
    <t>Family</t>
  </si>
  <si>
    <t>Version</t>
  </si>
  <si>
    <t>Genome size</t>
  </si>
  <si>
    <t>Scaffold N50</t>
  </si>
  <si>
    <t>Gene numbers</t>
  </si>
  <si>
    <t>References</t>
  </si>
  <si>
    <t>Acer_yangbiense</t>
  </si>
  <si>
    <t>Sapindales</t>
  </si>
  <si>
    <t>Sapindaceae</t>
  </si>
  <si>
    <t>666M</t>
  </si>
  <si>
    <t>45M</t>
  </si>
  <si>
    <t>Yang J, Wariss HM, Tao L, et al. De novo genome assembly of the endangered Acer yangbiense, a plant species with extremely small populations endemic to Yunnan Province, China. GigaScience 2019;8(7) doi:10.1093/gigascience/giz085.</t>
  </si>
  <si>
    <t>Andrographis_paniculata</t>
  </si>
  <si>
    <t>Lamiales</t>
  </si>
  <si>
    <t>Acanthaceae</t>
  </si>
  <si>
    <t>269M</t>
  </si>
  <si>
    <t>400K</t>
  </si>
  <si>
    <t>Sun, W. , Leng, L. , Yin, Q. , Xu, M. , Huang, M. , Xu, Z. , Zhang, Y. , Yao, H. , Wang, C. , Xiong, C. , Chen, S. , Jiang, C. , Xie, N. , Zheng, X. , Wang, Y. , Song, C. , Peters, R. J. and Chen, S. (2019), The genome of the medicinal plant Andrographis paniculata provides insight into the biosynthesis of the bioactive diterpenoid neoandrographolide. Plant J, 97: 841-857. doi:10.1111/tpj.14162</t>
  </si>
  <si>
    <t>Antirrhinum_majus</t>
  </si>
  <si>
    <t>Plantaginaceae</t>
  </si>
  <si>
    <t>v2</t>
  </si>
  <si>
    <t>497M</t>
  </si>
  <si>
    <t>63M</t>
  </si>
  <si>
    <t>Li M, Zhang D, Gao Q et. al. Genome structure and evolution of Antirrhinum majus L [J]. Nature Plants, 2019</t>
  </si>
  <si>
    <t>Arabidopsis_thaliana</t>
  </si>
  <si>
    <t>Brassicales</t>
  </si>
  <si>
    <t>Brassicaceae</t>
  </si>
  <si>
    <t>TAIR10</t>
  </si>
  <si>
    <t>135M</t>
  </si>
  <si>
    <t>22.4M</t>
  </si>
  <si>
    <t>Cheng CY, Krishnakumar V, Chan AP, Thibaud-Nissen F, Schobel S, Town CD, Araport11: a complete reannotation of the Arabidopsis thaliana reference genome., The Plant journal : for cell and molecular biology. 2017 Feb ; 89 4 789-804</t>
  </si>
  <si>
    <t>Buddleja_alternifolia</t>
  </si>
  <si>
    <t>Scrophulariaceae</t>
  </si>
  <si>
    <t>this study</t>
  </si>
  <si>
    <t>854M</t>
  </si>
  <si>
    <t>43M</t>
  </si>
  <si>
    <t>Coffea_canephora</t>
  </si>
  <si>
    <t>Gentianales</t>
  </si>
  <si>
    <t>Rubiaceae</t>
  </si>
  <si>
    <t>569M</t>
  </si>
  <si>
    <t>1.26M</t>
  </si>
  <si>
    <t>Denoeud F, Carretero-Paulet L, Dereeper A et. al. The coffee genome provides insight into the convergent evolution of caffeine biosynthesis [J]. Science, 2014, 345 (6201): 1181–1184</t>
  </si>
  <si>
    <t>Daucus_carota</t>
  </si>
  <si>
    <t>Apiales </t>
  </si>
  <si>
    <t>Apiaceae</t>
  </si>
  <si>
    <t>v2.0</t>
  </si>
  <si>
    <t>421M</t>
  </si>
  <si>
    <t>12.7M</t>
  </si>
  <si>
    <t>Iorizzo M, Ellison S, Senalik D et. al. A high-quality carrot genome assembly provides new insights into carotenoid accumulation and asterid genome evolution [J]. Nat. Genet., 2016, 48 (6): 657–666</t>
  </si>
  <si>
    <t>Lindernia_brevidens</t>
  </si>
  <si>
    <t>Linderniaceae</t>
  </si>
  <si>
    <t>263M</t>
  </si>
  <si>
    <t>VanBuren R, Wai C M, Pardo J et. al. Desiccation tolerance evolved through gene duplication and network rewiring in Lindernia [J]. The Plant Cell, 2018</t>
  </si>
  <si>
    <t>Mimulus_guttatus</t>
  </si>
  <si>
    <t>Lamiales </t>
  </si>
  <si>
    <t>Phrymaceae</t>
  </si>
  <si>
    <t>313M</t>
  </si>
  <si>
    <t>21.2M</t>
  </si>
  <si>
    <t>Hellsten U, Wright K M, Jenkins J et. al. Fine-scale variation in meiotic recombination in Mimulus inferred from population shotgun sequencing [J]. Proc Natl Acad Sci U S A, 2013, 110 (48): 19478–19482</t>
  </si>
  <si>
    <t>Olea_europaea_Unver</t>
  </si>
  <si>
    <t>Oleaceae</t>
  </si>
  <si>
    <t>v1.0</t>
  </si>
  <si>
    <t>1.140G</t>
  </si>
  <si>
    <t>364.6Kb</t>
  </si>
  <si>
    <t>Unver T, Wu Z, Sterck L et. al. Genome of wild olive and the evolution of oil biosynthesis [J]. Proc Natl Acad Sci U S A, 2017, 114 (44): E9413–E9422</t>
  </si>
  <si>
    <t>Oryza_sativa</t>
  </si>
  <si>
    <t>Poales</t>
  </si>
  <si>
    <t>Poaceae</t>
  </si>
  <si>
    <t>MSU_v7.0</t>
  </si>
  <si>
    <t>372M</t>
  </si>
  <si>
    <t>28.6M</t>
  </si>
  <si>
    <t>Ouyang S, Zhu W, Hamilton J, Lin H, Campbell M, Childs K, Thibaud-Nissen F, Malek RL, Lee Y, Zheng L, Orvis J, Haas B, Wortman J, Buell CR, The TIGR Rice Genome Annotation Resource: improvements and new features., Nucleic acids research. 2007 Jan ; 35 Database issue D883-7</t>
  </si>
  <si>
    <t>Populus_trichocarpa</t>
  </si>
  <si>
    <t>Malpighiales</t>
  </si>
  <si>
    <t>Salicaceae</t>
  </si>
  <si>
    <t>v3.0</t>
  </si>
  <si>
    <t>423M</t>
  </si>
  <si>
    <t>19.5M</t>
  </si>
  <si>
    <t>Du Q, Wang L, Yang X, Gong C, Zhang D, Populus endo-β-1,4-glucanases gene family: genomic organization, phylogenetic analysis, expression profiles and association mapping., Planta. 2015 Jun ; 241 6 1417-34</t>
  </si>
  <si>
    <t>Scutellaria_baicalensis</t>
  </si>
  <si>
    <t>Lamiaceae</t>
  </si>
  <si>
    <t>387M</t>
  </si>
  <si>
    <t>37M</t>
  </si>
  <si>
    <t>Zhao Q, Yang J, Cui M et. al. The Reference Genome Sequence of Scutellaria baicalensis Provides Insights into the Evolution of Wogonin Biosynthesis [J]. Molecular Plant, 2019</t>
  </si>
  <si>
    <t>Sesamum_indicum</t>
  </si>
  <si>
    <t>Pedaliaceae</t>
  </si>
  <si>
    <t>274M</t>
  </si>
  <si>
    <t>2.1M</t>
  </si>
  <si>
    <t>Wang L, Yu S, Tong C et. al. Genome sequencing of the high oil crop sesame provides insight into oil biosynthesis [J]. Genome Biol, 2014, 15 (2): R39</t>
  </si>
  <si>
    <t>Solanum_lycopersicum</t>
  </si>
  <si>
    <t>Solanales</t>
  </si>
  <si>
    <t>Solanaceae</t>
  </si>
  <si>
    <t>ITAG2.4</t>
  </si>
  <si>
    <t>823M</t>
  </si>
  <si>
    <t>66M</t>
  </si>
  <si>
    <t>The tomato genome sequence provides insights into fleshy fruit evolution [J]. Nature, 2012, 485 (7400): 635–641</t>
  </si>
  <si>
    <t>Tectona_grandis</t>
  </si>
  <si>
    <t>338M</t>
  </si>
  <si>
    <t>16.5M</t>
  </si>
  <si>
    <t>Yasodha R V R B. Draft genome of a high value tropical timber tree, Teak (Tectona grandis L. f): insights into SSR diversity, phylogeny and conservation [J]. Dna Res., 2018</t>
  </si>
  <si>
    <t>Vitis_vinifera</t>
  </si>
  <si>
    <t>Vitales</t>
  </si>
  <si>
    <t>Vitaceae</t>
  </si>
  <si>
    <t>Genoscope.12X</t>
  </si>
  <si>
    <t>486M</t>
  </si>
  <si>
    <t>23.0M</t>
  </si>
  <si>
    <t>Jaillon O, Aury J M, Noel B et. al. The grapevine genome sequence suggests ancestral hexaploidization in major angiosperm phyla [J]. Nature, 2007, 449 (7161): 463–467</t>
  </si>
  <si>
    <t>Bases</t>
  </si>
  <si>
    <t>89819925709 bp</t>
  </si>
  <si>
    <t>GC content</t>
  </si>
  <si>
    <t xml:space="preserve">  A</t>
  </si>
  <si>
    <t xml:space="preserve">  T</t>
  </si>
  <si>
    <t xml:space="preserve">  G</t>
  </si>
  <si>
    <t xml:space="preserve">  C</t>
  </si>
  <si>
    <t xml:space="preserve">  N</t>
  </si>
  <si>
    <t>Reads number</t>
  </si>
  <si>
    <t xml:space="preserve">  Max.</t>
  </si>
  <si>
    <t>84057 bp</t>
  </si>
  <si>
    <t>Min.</t>
  </si>
  <si>
    <t>50 bp</t>
  </si>
  <si>
    <t xml:space="preserve">  Mean</t>
  </si>
  <si>
    <t>8826 bp</t>
  </si>
  <si>
    <t>Median</t>
  </si>
  <si>
    <t>8237 bp</t>
  </si>
  <si>
    <t xml:space="preserve">  N10</t>
  </si>
  <si>
    <t>24112 bp</t>
  </si>
  <si>
    <t>L10</t>
  </si>
  <si>
    <t xml:space="preserve">  N50</t>
  </si>
  <si>
    <t>12269 bp</t>
  </si>
  <si>
    <t>L50</t>
  </si>
  <si>
    <t xml:space="preserve">  N90</t>
  </si>
  <si>
    <t>5400 bp</t>
  </si>
  <si>
    <t>L90</t>
  </si>
  <si>
    <t>Sample</t>
  </si>
  <si>
    <t>Raw Reads(M)</t>
  </si>
  <si>
    <t>Raw Bases(G)</t>
  </si>
  <si>
    <t>Raw Q20(G)</t>
  </si>
  <si>
    <t>Raw Q30(G)</t>
  </si>
  <si>
    <t>Clean Reads(M)</t>
  </si>
  <si>
    <t>Clean Bases(G)</t>
  </si>
  <si>
    <t>Clean Q20(G)</t>
  </si>
  <si>
    <t>Clean Q30(G)</t>
  </si>
  <si>
    <t>Average Length(bp)</t>
  </si>
  <si>
    <t>42.882(98.4%)</t>
  </si>
  <si>
    <t>41.937(96.2%)</t>
  </si>
  <si>
    <t>280.769(97.3%)</t>
  </si>
  <si>
    <t>41.915(96.2%)</t>
  </si>
  <si>
    <t>41.615(99.3%)</t>
  </si>
  <si>
    <t>40.992(97.8%)</t>
  </si>
  <si>
    <t>26.156(98.5%)</t>
  </si>
  <si>
    <t>25.608(96.5%)</t>
  </si>
  <si>
    <t>171.630(97.6%)</t>
  </si>
  <si>
    <t>25.583(96.4%)</t>
  </si>
  <si>
    <t>25.408(99.3%)</t>
  </si>
  <si>
    <t>25.040(97.9%)</t>
  </si>
  <si>
    <t>35.343(98.4%)</t>
  </si>
  <si>
    <t>34.578(96.3%)</t>
  </si>
  <si>
    <t>231.608(97.4%)</t>
  </si>
  <si>
    <t>34.553(96.2%)</t>
  </si>
  <si>
    <t>34.308(99.3%)</t>
  </si>
  <si>
    <t>33.799(97.8%)</t>
  </si>
  <si>
    <t>RawQ20 (G) = raw q20 / raw bases, Clean Reads (M) = clean reads/raw reads, Clean Bases (G) = clean bases/raw bases, Clean Q20 (G) = clean q20/clean bases, q20 means base with Quality score &gt;= 20</t>
  </si>
  <si>
    <t>Reads(M)</t>
  </si>
  <si>
    <t>Bases(G)</t>
  </si>
  <si>
    <t>Q20(G)</t>
  </si>
  <si>
    <t>Q30(G)</t>
  </si>
  <si>
    <t>77.735(97.1%)</t>
  </si>
  <si>
    <t>73.595(91.9%)</t>
  </si>
  <si>
    <t>Version of assembly</t>
  </si>
  <si>
    <t>Method</t>
  </si>
  <si>
    <t>Sequence number</t>
  </si>
  <si>
    <t>N50</t>
  </si>
  <si>
    <t>Max.</t>
  </si>
  <si>
    <r>
      <t>Genome completeness</t>
    </r>
    <r>
      <rPr>
        <b/>
        <sz val="12"/>
        <color indexed="8"/>
        <rFont val="宋体"/>
        <charset val="134"/>
      </rPr>
      <t>（</t>
    </r>
    <r>
      <rPr>
        <b/>
        <sz val="12"/>
        <color indexed="8"/>
        <rFont val="Times New Roman"/>
        <family val="1"/>
      </rPr>
      <t>BUSCO</t>
    </r>
    <r>
      <rPr>
        <b/>
        <vertAlign val="superscript"/>
        <sz val="12"/>
        <color indexed="8"/>
        <rFont val="Times New Roman"/>
        <family val="1"/>
      </rPr>
      <t>[2]</t>
    </r>
    <r>
      <rPr>
        <b/>
        <sz val="12"/>
        <color indexed="8"/>
        <rFont val="宋体"/>
        <charset val="134"/>
      </rPr>
      <t>）</t>
    </r>
  </si>
  <si>
    <r>
      <t>Genome completeness</t>
    </r>
    <r>
      <rPr>
        <b/>
        <sz val="12"/>
        <color indexed="8"/>
        <rFont val="宋体"/>
        <charset val="134"/>
      </rPr>
      <t>（</t>
    </r>
    <r>
      <rPr>
        <b/>
        <sz val="12"/>
        <color indexed="8"/>
        <rFont val="Times New Roman"/>
        <family val="1"/>
      </rPr>
      <t>LAI</t>
    </r>
    <r>
      <rPr>
        <b/>
        <vertAlign val="superscript"/>
        <sz val="12"/>
        <color indexed="8"/>
        <rFont val="Times New Roman"/>
        <family val="1"/>
      </rPr>
      <t>[3]</t>
    </r>
    <r>
      <rPr>
        <b/>
        <sz val="12"/>
        <color indexed="8"/>
        <rFont val="宋体"/>
        <charset val="134"/>
      </rPr>
      <t>）</t>
    </r>
  </si>
  <si>
    <t>v0.1</t>
  </si>
  <si>
    <t>1.22G</t>
  </si>
  <si>
    <t>345K</t>
  </si>
  <si>
    <t>7.58M</t>
  </si>
  <si>
    <t>C:91.8%[S:60.0%,D:31.8%]</t>
  </si>
  <si>
    <t>v0.2</t>
  </si>
  <si>
    <t>SMARTDENOVO</t>
  </si>
  <si>
    <t>921M</t>
  </si>
  <si>
    <t>750K</t>
  </si>
  <si>
    <t>6.17M</t>
  </si>
  <si>
    <t>C:88.9%[S:82.2%,D:6.7%]</t>
  </si>
  <si>
    <t>v0.3</t>
  </si>
  <si>
    <t>WTDBG</t>
  </si>
  <si>
    <t>1.14G</t>
  </si>
  <si>
    <t>72K</t>
  </si>
  <si>
    <t>505K</t>
  </si>
  <si>
    <t>NA</t>
  </si>
  <si>
    <t>V0.4</t>
  </si>
  <si>
    <t>928K</t>
  </si>
  <si>
    <t>6.8M</t>
  </si>
  <si>
    <t>C:91.5%[S:84.6%,D:6.9%]</t>
  </si>
  <si>
    <t>v0.5</t>
  </si>
  <si>
    <t>Corrected and trimmed by CANU +SMARTDENOVO</t>
  </si>
  <si>
    <t>849M</t>
  </si>
  <si>
    <t>763K</t>
  </si>
  <si>
    <t>4.9M</t>
  </si>
  <si>
    <t>C:91.5%[S:84.2%,D:7.3%]</t>
  </si>
  <si>
    <t>V0.6</t>
  </si>
  <si>
    <t>Corrected by CANU(100X) + SMARTDENOVO</t>
  </si>
  <si>
    <t>871M</t>
  </si>
  <si>
    <t>949K</t>
  </si>
  <si>
    <t>5.7M</t>
  </si>
  <si>
    <t>C:91.8%[S:83.6%,D:8.2%]</t>
  </si>
  <si>
    <t>V0.7</t>
  </si>
  <si>
    <t>Corrected by CANU + WTDBG</t>
  </si>
  <si>
    <t>806M</t>
  </si>
  <si>
    <t>1.09M</t>
  </si>
  <si>
    <t>5.46M</t>
  </si>
  <si>
    <t>V0.8</t>
  </si>
  <si>
    <t>Corrected by CANU(100X) + WTDBG</t>
  </si>
  <si>
    <t>803M</t>
  </si>
  <si>
    <t>968K</t>
  </si>
  <si>
    <t>5.26M</t>
  </si>
  <si>
    <t>V0.9</t>
  </si>
  <si>
    <t>Corrected and trimmed by CANU + WTDBG</t>
  </si>
  <si>
    <t>808M</t>
  </si>
  <si>
    <t>918K</t>
  </si>
  <si>
    <t>5.51M</t>
  </si>
  <si>
    <t>V1.0</t>
  </si>
  <si>
    <t>V0.4 + pilon + Hi-C</t>
  </si>
  <si>
    <t>855M</t>
  </si>
  <si>
    <t>472/2469</t>
  </si>
  <si>
    <t>43M/850K</t>
  </si>
  <si>
    <t>9/292</t>
  </si>
  <si>
    <t>62M/6.8M</t>
  </si>
  <si>
    <t>C:92.0%[S:86.0%,D:6.0%]</t>
  </si>
  <si>
    <t>V1.1</t>
  </si>
  <si>
    <t>V1.0 + gapclose ×3 + pilon×4 + redundans</t>
  </si>
  <si>
    <t>439/1096</t>
  </si>
  <si>
    <t>43M/1.9M</t>
  </si>
  <si>
    <t>9/129</t>
  </si>
  <si>
    <t>62M/10M</t>
  </si>
  <si>
    <t>C:92.9%[S:86.5%,D:6.4%]</t>
  </si>
  <si>
    <t>Class</t>
  </si>
  <si>
    <t>Number</t>
  </si>
  <si>
    <t>Length(bp)</t>
  </si>
  <si>
    <t>Percent (%)</t>
  </si>
  <si>
    <t>Mean length(bp)</t>
  </si>
  <si>
    <t>LTR</t>
  </si>
  <si>
    <t>Caulimovirus</t>
  </si>
  <si>
    <t>Copia</t>
  </si>
  <si>
    <t>DIRS</t>
  </si>
  <si>
    <t>ERV1</t>
  </si>
  <si>
    <t>Gypsy</t>
  </si>
  <si>
    <t>Ngaro</t>
  </si>
  <si>
    <t>LINE</t>
  </si>
  <si>
    <t>I-Jockey</t>
  </si>
  <si>
    <t>L1</t>
  </si>
  <si>
    <t>L2</t>
  </si>
  <si>
    <t>Penelope</t>
  </si>
  <si>
    <t>SINE</t>
  </si>
  <si>
    <t>tRNA</t>
  </si>
  <si>
    <t>tRNA-L1</t>
  </si>
  <si>
    <t>tRNA-Meta</t>
  </si>
  <si>
    <t>DNA</t>
  </si>
  <si>
    <t>CMC-EnSpm</t>
  </si>
  <si>
    <t>MULE-MuDR</t>
  </si>
  <si>
    <t>MuLE-MuDR</t>
  </si>
  <si>
    <t>Novosib</t>
  </si>
  <si>
    <t>PIF-Harbinger</t>
  </si>
  <si>
    <t>TcMar-Stowaway</t>
  </si>
  <si>
    <t>Zisupton</t>
  </si>
  <si>
    <t>hAT-Ac</t>
  </si>
  <si>
    <t>hAT-Charlie</t>
  </si>
  <si>
    <t>hAT-Pegasus</t>
  </si>
  <si>
    <t>hAT-Tag1</t>
  </si>
  <si>
    <t>hAT-Tip100</t>
  </si>
  <si>
    <t>RC</t>
  </si>
  <si>
    <t>Helitron</t>
  </si>
  <si>
    <t>Unknown</t>
  </si>
  <si>
    <t>rRNA</t>
  </si>
  <si>
    <t>Satellite</t>
  </si>
  <si>
    <t>Simple repeat</t>
  </si>
  <si>
    <t>Low complexity</t>
  </si>
  <si>
    <t>total</t>
  </si>
  <si>
    <t>Gene Number</t>
  </si>
  <si>
    <t>Transcript Number (AED&lt;0.5)</t>
  </si>
  <si>
    <t>Average Gene Region Length (bp)</t>
  </si>
  <si>
    <t>Average Transcript Length (bp)</t>
  </si>
  <si>
    <t>Average CDS Length (bp)</t>
  </si>
  <si>
    <t>Average Exons per Transcript</t>
  </si>
  <si>
    <t>Average Exon Length (bp)</t>
  </si>
  <si>
    <t>Average Intron Length (bp)</t>
  </si>
  <si>
    <t>Databases</t>
  </si>
  <si>
    <t>Percentage (%)</t>
  </si>
  <si>
    <t>Total genes</t>
  </si>
  <si>
    <t>Annotated based on sequence conservation</t>
  </si>
  <si>
    <t>Swiss Prot</t>
  </si>
  <si>
    <t>TrEMBL</t>
  </si>
  <si>
    <t>NR</t>
  </si>
  <si>
    <t>Pfam</t>
  </si>
  <si>
    <t>KOG</t>
  </si>
  <si>
    <t>GO</t>
  </si>
  <si>
    <t>KO</t>
  </si>
  <si>
    <t>Unannotated</t>
  </si>
  <si>
    <t>Annotated based on domain conservation</t>
  </si>
  <si>
    <t>TIGRFAM</t>
  </si>
  <si>
    <t>PANTHER</t>
  </si>
  <si>
    <t>Gene3D</t>
  </si>
  <si>
    <t>PRINTS</t>
  </si>
  <si>
    <t>SignalPEUK</t>
  </si>
  <si>
    <t>ProSitePatterns</t>
  </si>
  <si>
    <t>Coils</t>
  </si>
  <si>
    <t>SUPERFAMILY</t>
  </si>
  <si>
    <t>SignalP GRAM POSITIVE</t>
  </si>
  <si>
    <t>SFLD</t>
  </si>
  <si>
    <t>MobiDBLite</t>
  </si>
  <si>
    <t>ProSiteProfiles</t>
  </si>
  <si>
    <t>TMHMM</t>
  </si>
  <si>
    <t>ProDom</t>
  </si>
  <si>
    <t>SMART</t>
  </si>
  <si>
    <t>CDD</t>
  </si>
  <si>
    <t>SignalP GRAM NEGATIVE</t>
  </si>
  <si>
    <t>Phobius</t>
  </si>
  <si>
    <t>PIRSF</t>
  </si>
  <si>
    <t>Hamap</t>
  </si>
  <si>
    <t>IPR</t>
  </si>
  <si>
    <t>Reactome</t>
  </si>
  <si>
    <t>KEGG</t>
  </si>
  <si>
    <t>MetaCyc</t>
  </si>
  <si>
    <t>Total groups</t>
  </si>
  <si>
    <t>Shared groups</t>
  </si>
  <si>
    <t>Shared genes</t>
  </si>
  <si>
    <t>Single-copy groups</t>
  </si>
  <si>
    <t>Unique groups</t>
  </si>
  <si>
    <t>Unique genes</t>
  </si>
  <si>
    <t>Duplicated groups</t>
  </si>
  <si>
    <t>Duplicated genes</t>
  </si>
  <si>
    <t>Acer yangbiense</t>
  </si>
  <si>
    <t>Andrographispaniculata</t>
  </si>
  <si>
    <t>Antirrhinum majus</t>
  </si>
  <si>
    <t>Arabidopsis thaliana</t>
  </si>
  <si>
    <t>Buddlejaalternifolia</t>
  </si>
  <si>
    <t>Coffeacanephora</t>
  </si>
  <si>
    <t>Daucuscarota</t>
  </si>
  <si>
    <t>Linderniabrevidens</t>
  </si>
  <si>
    <t>Mimulusguttatus</t>
  </si>
  <si>
    <t>OleaeuropaeaUnver</t>
  </si>
  <si>
    <t>Oryza sativa</t>
  </si>
  <si>
    <t>Populustrichocarpa</t>
  </si>
  <si>
    <t>Scutellariabaicalensis</t>
  </si>
  <si>
    <t>Sesamumindicum</t>
  </si>
  <si>
    <t>Solanumlycopersicum</t>
  </si>
  <si>
    <t>Tectonagrandis</t>
  </si>
  <si>
    <t>Vitisvinifera</t>
  </si>
  <si>
    <t>Reginal</t>
  </si>
  <si>
    <t>Polulation name</t>
  </si>
  <si>
    <t>Longitude</t>
  </si>
  <si>
    <t>Latitude</t>
  </si>
  <si>
    <t>Altitude(m)</t>
  </si>
  <si>
    <t>Mapped Reads(M)</t>
  </si>
  <si>
    <t>Mapped Bases(G)</t>
  </si>
  <si>
    <t>Average Depth</t>
  </si>
  <si>
    <t>Coverage(%&gt;=1X)</t>
  </si>
  <si>
    <t>Coverage(%&gt;=5X)</t>
  </si>
  <si>
    <t>Duplicated Reads(%)</t>
  </si>
  <si>
    <t>heterozygosity.rate</t>
  </si>
  <si>
    <t>Ba0 (denovo)</t>
  </si>
  <si>
    <t>681.183(99.6%)</t>
  </si>
  <si>
    <t>101.135(99.1%)</t>
  </si>
  <si>
    <t>HT1_1</t>
  </si>
  <si>
    <t>Jiuzhaigou</t>
  </si>
  <si>
    <t>33°34'37.44"</t>
  </si>
  <si>
    <t>103°54'5.91"</t>
  </si>
  <si>
    <t>60.931(99.7%)</t>
  </si>
  <si>
    <t>9.042(98.8%)</t>
  </si>
  <si>
    <t>HT1_2</t>
  </si>
  <si>
    <t>62.078(96.7%)</t>
  </si>
  <si>
    <t>9.210(95.7%)</t>
  </si>
  <si>
    <t>HT2_1</t>
  </si>
  <si>
    <t>Dashuigou</t>
  </si>
  <si>
    <t>38°52'59.37"</t>
  </si>
  <si>
    <t>106°8'18.18"</t>
  </si>
  <si>
    <t>69.332(99.8%)</t>
  </si>
  <si>
    <t>10.284(98.8%)</t>
  </si>
  <si>
    <t>HT2_2</t>
  </si>
  <si>
    <t>64.162(99.8%)</t>
  </si>
  <si>
    <t>9.505(98.7%)</t>
  </si>
  <si>
    <t>HT3_1</t>
  </si>
  <si>
    <t>Suyukou</t>
  </si>
  <si>
    <t>38°44'19.05"</t>
  </si>
  <si>
    <t>105°56'37.17"</t>
  </si>
  <si>
    <t>62.531(99.7%)</t>
  </si>
  <si>
    <t>9.278(98.7%)</t>
  </si>
  <si>
    <t>HT3_2</t>
  </si>
  <si>
    <t>59.821(99.8%)</t>
  </si>
  <si>
    <t>8.880(98.9%)</t>
  </si>
  <si>
    <t>HT4_1</t>
  </si>
  <si>
    <t>Huanglong</t>
  </si>
  <si>
    <t>35°45′13.44″</t>
  </si>
  <si>
    <t>109°49′13.87″</t>
  </si>
  <si>
    <t>69.195(99.6%)</t>
  </si>
  <si>
    <t>10.279(98.7%)</t>
  </si>
  <si>
    <t>HT4_2</t>
  </si>
  <si>
    <t>63.572(94.7%)</t>
  </si>
  <si>
    <t>9.429(93.7%)</t>
  </si>
  <si>
    <t>HT5_1</t>
  </si>
  <si>
    <t>Heshui</t>
  </si>
  <si>
    <t>36°2′8.54″</t>
  </si>
  <si>
    <t>108°10′51.54″</t>
  </si>
  <si>
    <t>69.433(97.8%)</t>
  </si>
  <si>
    <t>10.316(96.9%)</t>
  </si>
  <si>
    <t>HT5_2</t>
  </si>
  <si>
    <t>65.236(98.9%)</t>
  </si>
  <si>
    <t>9.674(97.8%)</t>
  </si>
  <si>
    <t>HT6_1</t>
  </si>
  <si>
    <t>Xigu</t>
  </si>
  <si>
    <t>36°1′16.77″</t>
  </si>
  <si>
    <t>103°39′36.26″</t>
  </si>
  <si>
    <t>73.982(99.8%)</t>
  </si>
  <si>
    <t>10.950(98.6%)</t>
  </si>
  <si>
    <t>HT6_2</t>
  </si>
  <si>
    <t>64.539(99.8%)</t>
  </si>
  <si>
    <t>9.552(98.6%)</t>
  </si>
  <si>
    <t>HT7_1</t>
  </si>
  <si>
    <t>Wuzhong</t>
  </si>
  <si>
    <t>37°15′27.88″</t>
  </si>
  <si>
    <t>106°18′32.7″</t>
  </si>
  <si>
    <t>68.119(99.6%)</t>
  </si>
  <si>
    <t>10.121(98.7%)</t>
  </si>
  <si>
    <t>HT7_2</t>
  </si>
  <si>
    <t>65.266(99.6%)</t>
  </si>
  <si>
    <t>9.699(98.8%)</t>
  </si>
  <si>
    <t>HT8_1</t>
  </si>
  <si>
    <t>Pingliang</t>
  </si>
  <si>
    <t>35°34′13.59″</t>
  </si>
  <si>
    <t>106°29′27.07″</t>
  </si>
  <si>
    <t>66.291(99.3%)</t>
  </si>
  <si>
    <t>9.847(98.5%)</t>
  </si>
  <si>
    <t>HT8_2</t>
  </si>
  <si>
    <t>78.933(99.8%)</t>
  </si>
  <si>
    <t>11.732(99.0%)</t>
  </si>
  <si>
    <t>HT9_1</t>
  </si>
  <si>
    <t>Jixian</t>
  </si>
  <si>
    <t>36°15′58.9″</t>
  </si>
  <si>
    <t>110°47′46.55″</t>
  </si>
  <si>
    <t>58.668(99.2%)</t>
  </si>
  <si>
    <t>8.702(98.2%)</t>
  </si>
  <si>
    <t>HT9_2</t>
  </si>
  <si>
    <t>72.916(99.5%)</t>
  </si>
  <si>
    <t>10.839(98.7%)</t>
  </si>
  <si>
    <t>HT10_1</t>
  </si>
  <si>
    <t>Xinglongshan</t>
  </si>
  <si>
    <t>35°48′21.37″</t>
  </si>
  <si>
    <t>104°6′49.89″</t>
  </si>
  <si>
    <t>72.183(99.5%)</t>
  </si>
  <si>
    <t>10.696(98.4%)</t>
  </si>
  <si>
    <t>HT10_2</t>
  </si>
  <si>
    <t>68.441(99.1%)</t>
  </si>
  <si>
    <t>10.164(98.3%)</t>
  </si>
  <si>
    <t>HT11_1</t>
  </si>
  <si>
    <t>Zhongyang</t>
  </si>
  <si>
    <t>37°18′10.85″</t>
  </si>
  <si>
    <t>111°18′13.17″</t>
  </si>
  <si>
    <t>70.267(99.5%)</t>
  </si>
  <si>
    <t>10.433(98.6%)</t>
  </si>
  <si>
    <t>HT11_2</t>
  </si>
  <si>
    <t>63.809(99.5%)</t>
  </si>
  <si>
    <t>9.482(98.6%)</t>
  </si>
  <si>
    <t>HT12_1</t>
  </si>
  <si>
    <t>Xiaoyi</t>
  </si>
  <si>
    <t>37°7′24.11″</t>
  </si>
  <si>
    <t>111°32′12.11″</t>
  </si>
  <si>
    <t>66.520(99.1%)</t>
  </si>
  <si>
    <t>9.888(98.3%)</t>
  </si>
  <si>
    <t>HT12_2</t>
  </si>
  <si>
    <t>74.088(99.2%)</t>
  </si>
  <si>
    <t>11.022(98.5%)</t>
  </si>
  <si>
    <t>HT13_1</t>
  </si>
  <si>
    <t>Jingning</t>
  </si>
  <si>
    <t>35°36′43.8″</t>
  </si>
  <si>
    <t>105°30′50.98″</t>
  </si>
  <si>
    <t>68.454(99.7%)</t>
  </si>
  <si>
    <t>10.167(98.9%)</t>
  </si>
  <si>
    <t>HT13_2</t>
  </si>
  <si>
    <t>69.547(99.8%)</t>
  </si>
  <si>
    <t>10.319(98.8%)</t>
  </si>
  <si>
    <t>HT14_1</t>
  </si>
  <si>
    <t>Xingxian</t>
  </si>
  <si>
    <t>38°15′42.05″</t>
  </si>
  <si>
    <t>111°10′44.71″</t>
  </si>
  <si>
    <t>67.577(98.3%)</t>
  </si>
  <si>
    <t>10.009(97.2%)</t>
  </si>
  <si>
    <t>HT14_2</t>
  </si>
  <si>
    <t>66.856(93.8%)</t>
  </si>
  <si>
    <t>9.928(92.9%)</t>
  </si>
  <si>
    <t>HT15_1</t>
  </si>
  <si>
    <t>Zhangxian</t>
  </si>
  <si>
    <t>34°48′1.14″</t>
  </si>
  <si>
    <t>104°32′12.5″</t>
  </si>
  <si>
    <t>65.512(99.7%)</t>
  </si>
  <si>
    <t>9.728(98.8%)</t>
  </si>
  <si>
    <t>HT15_2</t>
  </si>
  <si>
    <t>66.163(98.6%)</t>
  </si>
  <si>
    <t>9.827(97.8%)</t>
  </si>
  <si>
    <t>HT16_1</t>
  </si>
  <si>
    <t>Yongdeng</t>
  </si>
  <si>
    <t>36°36′40.03″</t>
  </si>
  <si>
    <t>102°47′42.27″</t>
  </si>
  <si>
    <t>63.722(99.7%)</t>
  </si>
  <si>
    <t>9.458(98.8%)</t>
  </si>
  <si>
    <t>HT16_2</t>
  </si>
  <si>
    <t>34.958(99.6%)</t>
  </si>
  <si>
    <t>5.193(98.7%)</t>
  </si>
  <si>
    <t>HT17_1</t>
  </si>
  <si>
    <t>Kecheng</t>
  </si>
  <si>
    <t>36°37′47.88″</t>
  </si>
  <si>
    <t>111°9′19.62″</t>
  </si>
  <si>
    <t>64.067(98.5%)</t>
  </si>
  <si>
    <t>9.504(97.5%)</t>
  </si>
  <si>
    <t>HT17_2</t>
  </si>
  <si>
    <t>66.659(95.7%)</t>
  </si>
  <si>
    <t>9.903(94.9%)</t>
  </si>
  <si>
    <t>HT18_1</t>
  </si>
  <si>
    <t>Qingyang</t>
  </si>
  <si>
    <t>35°40′41.49″</t>
  </si>
  <si>
    <t>107°29′46.68″</t>
  </si>
  <si>
    <t>67.356(97.4%)</t>
  </si>
  <si>
    <t>10.012(96.7%)</t>
  </si>
  <si>
    <t>HT18_2</t>
  </si>
  <si>
    <t>73.081(96.6%)</t>
  </si>
  <si>
    <t>10.866(95.8%)</t>
  </si>
  <si>
    <t>HT19_1</t>
  </si>
  <si>
    <t>Linxia</t>
  </si>
  <si>
    <t>35°25′39.25″</t>
  </si>
  <si>
    <t>102°57′29.87″</t>
  </si>
  <si>
    <t>76.195(99.8%)</t>
  </si>
  <si>
    <t>11.302(98.8%)</t>
  </si>
  <si>
    <t>HT19_2</t>
  </si>
  <si>
    <t>70.164(99.6%)</t>
  </si>
  <si>
    <t>10.416(98.7%)</t>
  </si>
  <si>
    <t>HT20_1</t>
  </si>
  <si>
    <t>Diebu</t>
  </si>
  <si>
    <t>34°6′0.08″</t>
  </si>
  <si>
    <t>103°7′3.38″</t>
  </si>
  <si>
    <t>80.705(99.7%)</t>
  </si>
  <si>
    <t>11.975(98.8%)</t>
  </si>
  <si>
    <t>HT20_2</t>
  </si>
  <si>
    <t>78.492(99.4%)</t>
  </si>
  <si>
    <t>11.640(98.4%)</t>
  </si>
  <si>
    <t>HT21_1</t>
  </si>
  <si>
    <t>Shapotou</t>
  </si>
  <si>
    <t>37°17′38.82″</t>
  </si>
  <si>
    <t>104°39′3.47″</t>
  </si>
  <si>
    <t>77.326(99.8%)</t>
  </si>
  <si>
    <t>11.485(98.9%)</t>
  </si>
  <si>
    <t>HT21_2</t>
  </si>
  <si>
    <t>68.538(97.7%)</t>
  </si>
  <si>
    <t>10.181(96.9%)</t>
  </si>
  <si>
    <t>HT22_1</t>
  </si>
  <si>
    <t>Xunhua</t>
  </si>
  <si>
    <t xml:space="preserve"> 35°49'49.71"</t>
  </si>
  <si>
    <t>102°41'39.81"</t>
  </si>
  <si>
    <t>77.154(99.7%)</t>
  </si>
  <si>
    <t>11.447(98.7%)</t>
  </si>
  <si>
    <t>HT22_2</t>
  </si>
  <si>
    <t>62.451(99.7%)</t>
  </si>
  <si>
    <t>9.275(98.8%)</t>
  </si>
  <si>
    <t>HT23_1</t>
  </si>
  <si>
    <t>Gulang</t>
  </si>
  <si>
    <t>37°26′50.61″</t>
  </si>
  <si>
    <t>103°40′55.86″</t>
  </si>
  <si>
    <t>74.733(99.7%)</t>
  </si>
  <si>
    <t>11.108(98.9%)</t>
  </si>
  <si>
    <t>HT23_2</t>
  </si>
  <si>
    <t>63.497(99.7%)</t>
  </si>
  <si>
    <t>9.437(98.9%)</t>
  </si>
  <si>
    <t>HT24_1</t>
  </si>
  <si>
    <t>Yanan</t>
  </si>
  <si>
    <t>36°37′31.06″</t>
  </si>
  <si>
    <t>109°29′6.06″</t>
  </si>
  <si>
    <t>60.603(98.3%)</t>
  </si>
  <si>
    <t>8.979(97.2%)</t>
  </si>
  <si>
    <t>HT24_2</t>
  </si>
  <si>
    <t>80.437(99.7%)</t>
  </si>
  <si>
    <t>11.952(98.9%)</t>
  </si>
  <si>
    <t>HT25_1</t>
  </si>
  <si>
    <t>Ansai</t>
  </si>
  <si>
    <t>37°11′57.96″</t>
  </si>
  <si>
    <t>108°57′3.61″</t>
  </si>
  <si>
    <t>66.013(98.7%)</t>
  </si>
  <si>
    <t>9.773(97.6%)</t>
  </si>
  <si>
    <t>HT25_2</t>
  </si>
  <si>
    <t>70.203(98.6%)</t>
  </si>
  <si>
    <t>10.425(97.8%)</t>
  </si>
  <si>
    <t>HT26_1</t>
  </si>
  <si>
    <t>Zizhou</t>
  </si>
  <si>
    <t>37°36′50.34″</t>
  </si>
  <si>
    <t>109°52′8.71″</t>
  </si>
  <si>
    <t>44.001(98.3%)</t>
  </si>
  <si>
    <t>6.374(97.0%)</t>
  </si>
  <si>
    <t>HT26_2</t>
  </si>
  <si>
    <t>67.260(99.3%)</t>
  </si>
  <si>
    <t>9.990(98.4%)</t>
  </si>
  <si>
    <t>HT27_1</t>
  </si>
  <si>
    <t>Jingbian</t>
  </si>
  <si>
    <t>37°28′57.83″</t>
  </si>
  <si>
    <t>108°34′58.83″</t>
  </si>
  <si>
    <t>74.818(99.6%)</t>
  </si>
  <si>
    <t>11.124(98.8%)</t>
  </si>
  <si>
    <t>HT27_2</t>
  </si>
  <si>
    <t>67.181(99.8%)</t>
  </si>
  <si>
    <t>9.990(99.0%)</t>
  </si>
  <si>
    <t>HT28_1</t>
  </si>
  <si>
    <t>Lazikou</t>
  </si>
  <si>
    <t>34°0′0.84″</t>
  </si>
  <si>
    <t>103°55′56.46″</t>
  </si>
  <si>
    <t>69.831(99.5%)</t>
  </si>
  <si>
    <t>10.356(98.5%)</t>
  </si>
  <si>
    <t>HT28_2</t>
  </si>
  <si>
    <t>64.866(99.7%)</t>
  </si>
  <si>
    <t>9.624(98.7%)</t>
  </si>
  <si>
    <t>HT29_1</t>
  </si>
  <si>
    <t>Zhidan</t>
  </si>
  <si>
    <t>36°53′21.62″</t>
  </si>
  <si>
    <t>108°29′52.12″</t>
  </si>
  <si>
    <t>76.470(99.7%)</t>
  </si>
  <si>
    <t>11.358(98.9%)</t>
  </si>
  <si>
    <t>HT29_2</t>
  </si>
  <si>
    <t>500.238(98.8%)</t>
  </si>
  <si>
    <t>73.111(97.8%)</t>
  </si>
  <si>
    <t>SC1_1</t>
  </si>
  <si>
    <t>HDM</t>
  </si>
  <si>
    <t>Xinlong</t>
  </si>
  <si>
    <t>30°53'22.79"</t>
  </si>
  <si>
    <t>100°12'25.30"</t>
  </si>
  <si>
    <t>49.481(99.3%)</t>
  </si>
  <si>
    <t>7.155(96.0%)</t>
  </si>
  <si>
    <t>SC1_2</t>
  </si>
  <si>
    <t>57.397(99.3%)</t>
  </si>
  <si>
    <t>8.346(96.4%)</t>
  </si>
  <si>
    <t>SC2_1</t>
  </si>
  <si>
    <t>Kangding</t>
  </si>
  <si>
    <t>29°45'0.10"</t>
  </si>
  <si>
    <t>101°30'48.75"</t>
  </si>
  <si>
    <t>66.605(99.1%)</t>
  </si>
  <si>
    <t>9.676(96.1%)</t>
  </si>
  <si>
    <t>SC2_2</t>
  </si>
  <si>
    <t>68.432(99.2%)</t>
  </si>
  <si>
    <t>9.979(96.6%)</t>
  </si>
  <si>
    <t>SC3_1</t>
  </si>
  <si>
    <t>Litang</t>
  </si>
  <si>
    <t>30°25'20.06"</t>
  </si>
  <si>
    <t>100°18'2.08"</t>
  </si>
  <si>
    <t>68.588(99.2%)</t>
  </si>
  <si>
    <t>9.955(96.1%)</t>
  </si>
  <si>
    <t>SC3_2</t>
  </si>
  <si>
    <t>62.029(99.2%)</t>
  </si>
  <si>
    <t>9.026(96.3%)</t>
  </si>
  <si>
    <t>SC4_1</t>
  </si>
  <si>
    <t>Luhuo</t>
  </si>
  <si>
    <t>31°27'7.68"</t>
  </si>
  <si>
    <t>100°42'2.55"</t>
  </si>
  <si>
    <t>69.472(99.1%)</t>
  </si>
  <si>
    <t>10.104(96.3%)</t>
  </si>
  <si>
    <t>SC4_2</t>
  </si>
  <si>
    <t>69.694(98.4%)</t>
  </si>
  <si>
    <t>10.141(95.6%)</t>
  </si>
  <si>
    <t>TB1_1</t>
  </si>
  <si>
    <t>Jiangzi</t>
  </si>
  <si>
    <t>29°2'3.28"</t>
  </si>
  <si>
    <t>89°26'25.09"</t>
  </si>
  <si>
    <t>69.604(98.4%)</t>
  </si>
  <si>
    <t>10.034(94.7%)</t>
  </si>
  <si>
    <t>TB1_2</t>
  </si>
  <si>
    <t>55.866(96.4%)</t>
  </si>
  <si>
    <t>8.092(93.2%)</t>
  </si>
  <si>
    <t>TB2_1</t>
  </si>
  <si>
    <t>Taji</t>
  </si>
  <si>
    <t>29°44'56.15"</t>
  </si>
  <si>
    <t>91°26'56.97"</t>
  </si>
  <si>
    <t>65.093(98.8%)</t>
  </si>
  <si>
    <t>9.360(94.9%)</t>
  </si>
  <si>
    <t>TB2_2</t>
  </si>
  <si>
    <t>61.772(98.7%)</t>
  </si>
  <si>
    <t>8.875(94.7%)</t>
  </si>
  <si>
    <t>TB3_1</t>
  </si>
  <si>
    <t>Bahe</t>
  </si>
  <si>
    <t>29°52'58.54"</t>
  </si>
  <si>
    <t>93°14'0.50"</t>
  </si>
  <si>
    <t>56.125(98.9%)</t>
  </si>
  <si>
    <t>8.119(95.5%)</t>
  </si>
  <si>
    <t>TB3_2</t>
  </si>
  <si>
    <t>60.734(98.7%)</t>
  </si>
  <si>
    <t>8.786(95.2%)</t>
  </si>
  <si>
    <t>TB4_1</t>
  </si>
  <si>
    <t>Karu</t>
  </si>
  <si>
    <t>29°21'5.40"</t>
  </si>
  <si>
    <t>90°5'32.46"</t>
  </si>
  <si>
    <t>67.908(99.1%)</t>
  </si>
  <si>
    <t>9.859(96.0%)</t>
  </si>
  <si>
    <t>TB4_2</t>
  </si>
  <si>
    <t>79.386(98.7%)</t>
  </si>
  <si>
    <t>11.509(95.5%)</t>
  </si>
  <si>
    <t>TB5_1</t>
  </si>
  <si>
    <t>Yigong</t>
  </si>
  <si>
    <t>30°15′32.31″</t>
  </si>
  <si>
    <t>94°48′24.4″</t>
  </si>
  <si>
    <t>86.295(98.7%)</t>
  </si>
  <si>
    <t>12.488(95.3%)</t>
  </si>
  <si>
    <t>TB5_2</t>
  </si>
  <si>
    <t>67.456(98.0%)</t>
  </si>
  <si>
    <t>9.750(94.5%)</t>
  </si>
  <si>
    <t>TB6_1</t>
  </si>
  <si>
    <t>Linzhi</t>
  </si>
  <si>
    <t>29°36′10″</t>
  </si>
  <si>
    <t>94°24′55.13″</t>
  </si>
  <si>
    <t>72.057(98.0%)</t>
  </si>
  <si>
    <t>10.450(94.8%)</t>
  </si>
  <si>
    <t>TB6_2</t>
  </si>
  <si>
    <t>52.699(98.7%)</t>
  </si>
  <si>
    <t>7.617(95.2%)</t>
  </si>
  <si>
    <t>TB7_1</t>
  </si>
  <si>
    <t>Milin</t>
  </si>
  <si>
    <t>29°12′49.47″</t>
  </si>
  <si>
    <t>94°11′13.52″</t>
  </si>
  <si>
    <t>60.111(97.8%)</t>
  </si>
  <si>
    <t>8.704(94.5%)</t>
  </si>
  <si>
    <t>TB7_2</t>
  </si>
  <si>
    <t>68.681(99.1%)</t>
  </si>
  <si>
    <t>9.887(95.2%)</t>
  </si>
  <si>
    <t>TB8_1</t>
  </si>
  <si>
    <t>Jiacha</t>
  </si>
  <si>
    <t>29°3′35.5″</t>
  </si>
  <si>
    <t>92°56′26.62″</t>
  </si>
  <si>
    <t>81.838(98.5%)</t>
  </si>
  <si>
    <t>11.814(94.9%)</t>
  </si>
  <si>
    <t>TB8_2</t>
  </si>
  <si>
    <t>70.081(98.0%)</t>
  </si>
  <si>
    <t>10.142(94.7%)</t>
  </si>
  <si>
    <t>TB9_1</t>
  </si>
  <si>
    <t>Naidong</t>
  </si>
  <si>
    <t>29°15′53.16″</t>
  </si>
  <si>
    <t>91°49′30.9″</t>
  </si>
  <si>
    <t>71.356(99.0%)</t>
  </si>
  <si>
    <t>10.316(95.5%)</t>
  </si>
  <si>
    <t>TB9_2</t>
  </si>
  <si>
    <t>76.728(99.0%)</t>
  </si>
  <si>
    <t>11.125(95.8%)</t>
  </si>
  <si>
    <t>TB10_1</t>
  </si>
  <si>
    <t>Gongga</t>
  </si>
  <si>
    <t>29°17'54.84"</t>
  </si>
  <si>
    <t>91°4'10.021"</t>
  </si>
  <si>
    <t>69.853(99.1%)</t>
  </si>
  <si>
    <t>10.090(95.5%)</t>
  </si>
  <si>
    <t>TB10_2</t>
  </si>
  <si>
    <t>69.779(99.1%)</t>
  </si>
  <si>
    <t>10.096(95.7%)</t>
  </si>
  <si>
    <t>TB11_1</t>
  </si>
  <si>
    <t>Qushui</t>
  </si>
  <si>
    <t>29°21'9.96"</t>
  </si>
  <si>
    <t>90°43'44.70"</t>
  </si>
  <si>
    <t>69.949(98.9%)</t>
  </si>
  <si>
    <t>10.108(95.4%)</t>
  </si>
  <si>
    <t>TB11_2</t>
  </si>
  <si>
    <t>70.516(99.0%)</t>
  </si>
  <si>
    <t>10.163(95.2%)</t>
  </si>
  <si>
    <t>TB12_1</t>
  </si>
  <si>
    <t>Nimu</t>
  </si>
  <si>
    <t>29°18'22.68"</t>
  </si>
  <si>
    <t>90°21'7.50"</t>
  </si>
  <si>
    <t>65.916(99.0%)</t>
  </si>
  <si>
    <t>9.550(95.7%)</t>
  </si>
  <si>
    <t>TB12_2</t>
  </si>
  <si>
    <t>66.314(99.0%)</t>
  </si>
  <si>
    <t>9.575(95.4%)</t>
  </si>
  <si>
    <t>TB13_1</t>
  </si>
  <si>
    <t>Renbu</t>
  </si>
  <si>
    <t>29°14'15"</t>
  </si>
  <si>
    <t>89°50'27.78"</t>
  </si>
  <si>
    <t>75.692(98.6%)</t>
  </si>
  <si>
    <t>10.958(95.2%)</t>
  </si>
  <si>
    <t>TB13_2</t>
  </si>
  <si>
    <t>74.129(99.0%)</t>
  </si>
  <si>
    <t>10.740(95.7%)</t>
  </si>
  <si>
    <t>TB14_1</t>
  </si>
  <si>
    <t>Rikaze</t>
  </si>
  <si>
    <t>29°16'15.72"</t>
  </si>
  <si>
    <t>88°52'17.52"</t>
  </si>
  <si>
    <t>75.032(95.9%)</t>
  </si>
  <si>
    <t>10.845(92.5%)</t>
  </si>
  <si>
    <t>TB14_2</t>
  </si>
  <si>
    <t>81.418(97.2%)</t>
  </si>
  <si>
    <t>11.712(93.3%)</t>
  </si>
  <si>
    <t>TB15_1</t>
  </si>
  <si>
    <t>Engongsi</t>
  </si>
  <si>
    <t>29°18'21.78"</t>
  </si>
  <si>
    <t>89°10'48.48"</t>
  </si>
  <si>
    <t>65.978(98.9%)</t>
  </si>
  <si>
    <t>9.551(95.5%)</t>
  </si>
  <si>
    <t>TB15_2</t>
  </si>
  <si>
    <t>78.099(97.8%)</t>
  </si>
  <si>
    <t>11.269(94.2%)</t>
  </si>
  <si>
    <t>Func.ref Gene</t>
  </si>
  <si>
    <t>Passed</t>
  </si>
  <si>
    <t>Filtered</t>
  </si>
  <si>
    <t>Total</t>
  </si>
  <si>
    <t>exonic</t>
  </si>
  <si>
    <t>exonic;splicing</t>
  </si>
  <si>
    <t>splicing</t>
  </si>
  <si>
    <t>UTR3</t>
  </si>
  <si>
    <t>UTR5</t>
  </si>
  <si>
    <t>UTR5;UTR3</t>
  </si>
  <si>
    <t>intronic</t>
  </si>
  <si>
    <t>upstream</t>
  </si>
  <si>
    <t>downstream</t>
  </si>
  <si>
    <t>upstream;downstream</t>
  </si>
  <si>
    <t>intergenic</t>
  </si>
  <si>
    <t>ncRNA_exonic</t>
  </si>
  <si>
    <t>ncRNA_splicing</t>
  </si>
  <si>
    <t>ncRNA_intronic</t>
  </si>
  <si>
    <t>ExonicFunc.ref Gene</t>
  </si>
  <si>
    <t>synonymous_SNV</t>
  </si>
  <si>
    <t>nonsynonymous_SNV</t>
  </si>
  <si>
    <t>stopgain</t>
  </si>
  <si>
    <t>stoploss</t>
  </si>
  <si>
    <t>Area</t>
  </si>
  <si>
    <t>Between areas</t>
  </si>
  <si>
    <t>Regions of the genome</t>
  </si>
  <si>
    <t>Fst</t>
  </si>
  <si>
    <t>codon1</t>
  </si>
  <si>
    <t>gene region</t>
  </si>
  <si>
    <t>codon2</t>
  </si>
  <si>
    <t>codon3</t>
  </si>
  <si>
    <t>CDS(1+2+3)</t>
  </si>
  <si>
    <t>utr5</t>
  </si>
  <si>
    <t>utr3</t>
  </si>
  <si>
    <t>utr (3+5)</t>
  </si>
  <si>
    <t>intron</t>
  </si>
  <si>
    <t>downsteam</t>
  </si>
  <si>
    <t>inter-gene region</t>
  </si>
  <si>
    <t>MODEL</t>
  </si>
  <si>
    <t>AIC</t>
  </si>
  <si>
    <t>NPOP0=383768;NPOP1=325360;NPOP2=713858;NANC01=9521550;NANC02=98887;TDIV01=426354;TDIV02=563841.0</t>
  </si>
  <si>
    <t>NPOP0=414247;NPOP1=143671;NPOP2=968537;NPOPA0=831753;NPOPA1=7838696;NPOPA2=416529;NANC10=7753367;NANC20=751889;TDIV10=604605;TDIV20=605386.0</t>
  </si>
  <si>
    <t>NPOP0=516491;NPOP1=323301;NPOP2=1217143;NPOPA0=166420;NPOPA1=236622;NPOPA2=169977;NANC10=17847;NANCA10=44445;NANC20=9727331;TDIV10=328377;TDIV20=328661.0</t>
  </si>
  <si>
    <t>NPOP0=451722;NPOP1=237491;NPOP2=968330;NPOPA0=864853;NPOPA1=21163;NPOPA2=390267;NANC10=6247;NANC20=1868688;TDIV10=1135876;MG01=2.57319e-07;MG10=5.25733e-08;MG02=6.83406e-08;MG20=7.18862e-08;MG12=4.37171e-08;MG21=5.08473e-07;TDIV20=1239910.0</t>
  </si>
  <si>
    <t>NPOP0=447082;NPOP1=272725;NPOP2=896853;NPOPA0=562405;NPOPA1=1252596;NPOPA2=421155;NANC10=9407392;NANC20=108596;TDIV10=1140369;MG01=1.79511e-08;MG10=1.17356e-07;MG02=3.94206e-08;MG20=4.0032e-08;MG12=9.93692e-08;MG21=2.82527e-07;TDIV20=1236180.0</t>
  </si>
  <si>
    <t>NPOP0=502178;NPOP1=186756;NPOP2=942856;NPOPA0=359525;NPOPA1=11;NPOPA2=374090;NANC10=125901;NANC20=114;TDIV10=1095768;MG01=6.28295e-07;MG10=2.07888e-08;MG02=8.46139e-08;MG20=9.89424e-08;MG12=5.31196e-09;MG21=9.02046e-07;MGA02=0.0018098;MGA20=4.30553e-08;TDIV20=1231770.0;MaxEstLhood=-445084207.555;MaxObsLhood=-436171085.508;PAR=./MODEL3-3/PopHST-41/PopHST_maxL.par;RUN=60</t>
  </si>
  <si>
    <t>NPOP0=558878;NPOP1=278790;NPOP2=918232;NPOPA0=6282;NPOPA1=1293012;NPOPA2=407222;NANC10=383277;NANCA10=9982234;NANC20=10002872;TDIV10=1102899;MG01=1.84534e-08;MG10=1.66441e-07;MG02=1.7302e-08;MG20=6.60947e-08;MG12=1.08854e-07;MG21=2.22176e-07;TDIV20=1102980.0</t>
  </si>
  <si>
    <t>NPOP0=474998;NPOP1=232746;NPOP2=842605;NPOPA0=483511;NPOPA1=2574946;NPOPA2=372408;NANC10=122933;NANCA10=4486516;NANC20=522036;TDIV10=1147042;MG01=5.5911e-08;MG10=1.06423e-07;MG02=2.52947e-08;MG20=5.1991e-08;MG12=1.6738e-07;MG21=1.80417e-07;MGA02=2.55129e-08;MGA20=0.000506778;TDIV20=1147170.0</t>
  </si>
  <si>
    <t>NPOP0=687307;NPOP1=329841;NPOP2=965889;NPOPA0=74620;NPOPA1=183136;NPOPA2=140422;NANC10=8281407;NANCA10=1181384;NANC20=487247;TDIV10=364371;MG01=2.65939e-08;MG10=8.39796e-08;MG02=6.18109e-08;MG20=2.49121e-08;MG12=1.57348e-07;MG21=1.22734e-07;TDIV20=503819.0;</t>
  </si>
  <si>
    <t>Model</t>
  </si>
  <si>
    <t>LnL</t>
  </si>
  <si>
    <t>AICc</t>
  </si>
  <si>
    <t>AICc weight</t>
  </si>
  <si>
    <t>d</t>
  </si>
  <si>
    <t>e</t>
  </si>
  <si>
    <t>j</t>
  </si>
  <si>
    <t>DEC</t>
  </si>
  <si>
    <t>DEC+J</t>
  </si>
  <si>
    <t>DIVALIKE</t>
  </si>
  <si>
    <t>DIVALIKE+J</t>
  </si>
  <si>
    <t>BAYAREALIKE</t>
  </si>
  <si>
    <t>BAYAREALIKE+J</t>
  </si>
  <si>
    <t>category</t>
  </si>
  <si>
    <t>p_value</t>
  </si>
  <si>
    <t>term</t>
  </si>
  <si>
    <t>class</t>
  </si>
  <si>
    <t>gene_id</t>
  </si>
  <si>
    <t>Parameters</t>
    <phoneticPr fontId="8" type="noConversion"/>
  </si>
  <si>
    <t>Corrected by CANU + SMARTDENOVO</t>
    <phoneticPr fontId="8" type="noConversion"/>
  </si>
  <si>
    <t>C = Complete BUSCOs (C), S = Complete and single-copy BUSCOs (S), D = Complete and duplicated BUSCOs (D)</t>
    <phoneticPr fontId="8" type="noConversion"/>
  </si>
  <si>
    <r>
      <t>CANU</t>
    </r>
    <r>
      <rPr>
        <vertAlign val="superscript"/>
        <sz val="10"/>
        <color indexed="8"/>
        <rFont val="Times New Roman"/>
        <family val="1"/>
      </rPr>
      <t>[4]</t>
    </r>
  </si>
  <si>
    <t>Pop</t>
    <phoneticPr fontId="11" type="noConversion"/>
  </si>
  <si>
    <t>HT1</t>
  </si>
  <si>
    <t>HT2</t>
  </si>
  <si>
    <t>HT3</t>
  </si>
  <si>
    <t>HT4</t>
  </si>
  <si>
    <t>HT5</t>
  </si>
  <si>
    <t>HT6</t>
  </si>
  <si>
    <t>HT7</t>
  </si>
  <si>
    <t>HT8</t>
  </si>
  <si>
    <t>HT9</t>
  </si>
  <si>
    <t>HT10</t>
  </si>
  <si>
    <t>HT11</t>
  </si>
  <si>
    <t>HT12</t>
  </si>
  <si>
    <t>HT13</t>
  </si>
  <si>
    <t>HT14</t>
  </si>
  <si>
    <t>HT15</t>
  </si>
  <si>
    <t>HT16</t>
  </si>
  <si>
    <t>HT17</t>
  </si>
  <si>
    <t>HT18</t>
  </si>
  <si>
    <t>HT19</t>
  </si>
  <si>
    <t>HT20</t>
  </si>
  <si>
    <t>HT21</t>
  </si>
  <si>
    <t>HT22</t>
  </si>
  <si>
    <t>HT23</t>
  </si>
  <si>
    <t>HT24</t>
  </si>
  <si>
    <t>HT25</t>
  </si>
  <si>
    <t>HT26</t>
  </si>
  <si>
    <t>HT27</t>
  </si>
  <si>
    <t>HT28</t>
  </si>
  <si>
    <t>HT29</t>
  </si>
  <si>
    <t>SC1</t>
    <phoneticPr fontId="12" type="noConversion"/>
  </si>
  <si>
    <t>SC2</t>
    <phoneticPr fontId="12" type="noConversion"/>
  </si>
  <si>
    <t>SC3</t>
    <phoneticPr fontId="12" type="noConversion"/>
  </si>
  <si>
    <t>SC4</t>
    <phoneticPr fontId="12" type="noConversion"/>
  </si>
  <si>
    <t>TB1</t>
    <phoneticPr fontId="12" type="noConversion"/>
  </si>
  <si>
    <t>TB2</t>
    <phoneticPr fontId="12" type="noConversion"/>
  </si>
  <si>
    <t>TB3</t>
    <phoneticPr fontId="12" type="noConversion"/>
  </si>
  <si>
    <t>TB4</t>
    <phoneticPr fontId="12" type="noConversion"/>
  </si>
  <si>
    <t>TB5</t>
    <phoneticPr fontId="12" type="noConversion"/>
  </si>
  <si>
    <t>TB6</t>
    <phoneticPr fontId="12" type="noConversion"/>
  </si>
  <si>
    <t>TB7</t>
  </si>
  <si>
    <t>TB8</t>
  </si>
  <si>
    <t>TB9</t>
  </si>
  <si>
    <t>TB10</t>
  </si>
  <si>
    <t>TB11</t>
  </si>
  <si>
    <t>TB12</t>
    <phoneticPr fontId="12" type="noConversion"/>
  </si>
  <si>
    <t>TB13</t>
  </si>
  <si>
    <t>TB14</t>
  </si>
  <si>
    <t>TB15</t>
  </si>
  <si>
    <t>SC2</t>
    <phoneticPr fontId="12" type="noConversion"/>
  </si>
  <si>
    <t>SC3</t>
    <phoneticPr fontId="12" type="noConversion"/>
  </si>
  <si>
    <t>SC4</t>
    <phoneticPr fontId="12" type="noConversion"/>
  </si>
  <si>
    <t>TB1</t>
    <phoneticPr fontId="12" type="noConversion"/>
  </si>
  <si>
    <t>TB2</t>
    <phoneticPr fontId="12" type="noConversion"/>
  </si>
  <si>
    <t>TB3</t>
    <phoneticPr fontId="12" type="noConversion"/>
  </si>
  <si>
    <t>TB4</t>
    <phoneticPr fontId="12" type="noConversion"/>
  </si>
  <si>
    <t>TB6</t>
    <phoneticPr fontId="12" type="noConversion"/>
  </si>
  <si>
    <t>TB12</t>
    <phoneticPr fontId="12" type="noConversion"/>
  </si>
  <si>
    <t xml:space="preserve">Code </t>
    <phoneticPr fontId="12" type="noConversion"/>
  </si>
  <si>
    <t>Name</t>
    <phoneticPr fontId="12" type="noConversion"/>
  </si>
  <si>
    <t>Resolution</t>
    <phoneticPr fontId="12" type="noConversion"/>
  </si>
  <si>
    <t>Unit</t>
    <phoneticPr fontId="12" type="noConversion"/>
  </si>
  <si>
    <t>Source</t>
    <phoneticPr fontId="12" type="noConversion"/>
  </si>
  <si>
    <t>bio_02</t>
  </si>
  <si>
    <t xml:space="preserve"> Mean Diurnal Range</t>
    <phoneticPr fontId="11" type="noConversion"/>
  </si>
  <si>
    <t>°C×10</t>
    <phoneticPr fontId="11" type="noConversion"/>
  </si>
  <si>
    <t>https://www.worldclim.org/</t>
    <phoneticPr fontId="11" type="noConversion"/>
  </si>
  <si>
    <r>
      <t>2.5</t>
    </r>
    <r>
      <rPr>
        <sz val="10"/>
        <color indexed="8"/>
        <rFont val="等线"/>
        <charset val="134"/>
      </rPr>
      <t>′</t>
    </r>
    <phoneticPr fontId="12" type="noConversion"/>
  </si>
  <si>
    <t>bio_10</t>
  </si>
  <si>
    <t xml:space="preserve"> Mean Temperature of Warmest Quarter</t>
  </si>
  <si>
    <t>°C×10</t>
    <phoneticPr fontId="11" type="noConversion"/>
  </si>
  <si>
    <t>bio_11</t>
  </si>
  <si>
    <t xml:space="preserve"> Mean Temperature of Coldest Quarter</t>
  </si>
  <si>
    <t>bio_15</t>
  </si>
  <si>
    <t xml:space="preserve"> Precipitation Seasonality </t>
    <phoneticPr fontId="12" type="noConversion"/>
  </si>
  <si>
    <t>value</t>
    <phoneticPr fontId="11" type="noConversion"/>
  </si>
  <si>
    <t>bio_16</t>
  </si>
  <si>
    <t xml:space="preserve"> Precipitation of Wettest Quarter</t>
  </si>
  <si>
    <t>mm</t>
    <phoneticPr fontId="11" type="noConversion"/>
  </si>
  <si>
    <t>bio_17</t>
  </si>
  <si>
    <t xml:space="preserve"> Precipitation of Driest Quarter</t>
  </si>
  <si>
    <t>gpd</t>
  </si>
  <si>
    <t>Growing Period Days</t>
  </si>
  <si>
    <t>day</t>
    <phoneticPr fontId="11" type="noConversion"/>
  </si>
  <si>
    <t>http://www.fao.org/</t>
    <phoneticPr fontId="11" type="noConversion"/>
  </si>
  <si>
    <t>30′</t>
    <phoneticPr fontId="11" type="noConversion"/>
  </si>
  <si>
    <t>yae</t>
  </si>
  <si>
    <t>Yearly Actual Evapotranspiration</t>
    <phoneticPr fontId="11" type="noConversion"/>
  </si>
  <si>
    <t xml:space="preserve">mm </t>
    <phoneticPr fontId="11" type="noConversion"/>
  </si>
  <si>
    <t>http://www.fao.org/</t>
    <phoneticPr fontId="11" type="noConversion"/>
  </si>
  <si>
    <t>5′</t>
    <phoneticPr fontId="11" type="noConversion"/>
  </si>
  <si>
    <t>uvb3</t>
  </si>
  <si>
    <t>Mean UV-B of Highest Month</t>
  </si>
  <si>
    <t>J/m²/day</t>
    <phoneticPr fontId="11" type="noConversion"/>
  </si>
  <si>
    <t>https://www.ufz.de/</t>
    <phoneticPr fontId="11" type="noConversion"/>
  </si>
  <si>
    <t>15′</t>
  </si>
  <si>
    <t>uvb4</t>
  </si>
  <si>
    <t>Mean UV-B of Lowest Month</t>
    <phoneticPr fontId="11" type="noConversion"/>
  </si>
  <si>
    <t>15′</t>
    <phoneticPr fontId="11" type="noConversion"/>
  </si>
  <si>
    <t>elev</t>
  </si>
  <si>
    <t>Elevation</t>
  </si>
  <si>
    <t>m</t>
    <phoneticPr fontId="11" type="noConversion"/>
  </si>
  <si>
    <t>https://earthexplorer.usgs.gov/</t>
    <phoneticPr fontId="11" type="noConversion"/>
  </si>
  <si>
    <r>
      <t>30″</t>
    </r>
    <r>
      <rPr>
        <sz val="10"/>
        <color indexed="8"/>
        <rFont val="宋体"/>
        <charset val="134"/>
      </rPr>
      <t/>
    </r>
  </si>
  <si>
    <t>soc</t>
  </si>
  <si>
    <t>Soil Organic  Carbon</t>
  </si>
  <si>
    <t>% weight</t>
    <phoneticPr fontId="11" type="noConversion"/>
  </si>
  <si>
    <t>http://www.fao.org/</t>
    <phoneticPr fontId="11" type="noConversion"/>
  </si>
  <si>
    <t>sph</t>
  </si>
  <si>
    <t>Soil PH (H2O)</t>
    <phoneticPr fontId="11" type="noConversion"/>
  </si>
  <si>
    <r>
      <t>—log(H</t>
    </r>
    <r>
      <rPr>
        <vertAlign val="superscript"/>
        <sz val="10"/>
        <color indexed="8"/>
        <rFont val="Times New Roman"/>
        <family val="1"/>
      </rPr>
      <t>+</t>
    </r>
    <r>
      <rPr>
        <sz val="10"/>
        <color indexed="8"/>
        <rFont val="Times New Roman"/>
        <family val="1"/>
      </rPr>
      <t>)</t>
    </r>
    <phoneticPr fontId="11" type="noConversion"/>
  </si>
  <si>
    <t>Groups</t>
    <phoneticPr fontId="12" type="noConversion"/>
  </si>
  <si>
    <r>
      <rPr>
        <b/>
        <sz val="11"/>
        <color indexed="8"/>
        <rFont val="Times New Roman"/>
        <family val="1"/>
      </rPr>
      <t>Table S4</t>
    </r>
    <r>
      <rPr>
        <sz val="11"/>
        <color indexed="8"/>
        <rFont val="Times New Roman"/>
        <family val="1"/>
      </rPr>
      <t xml:space="preserve"> Environmental paramenters used for assessment of ecological niche differentiation in </t>
    </r>
    <r>
      <rPr>
        <i/>
        <sz val="11"/>
        <color indexed="8"/>
        <rFont val="Times New Roman"/>
        <family val="1"/>
      </rPr>
      <t>B. alternifolia</t>
    </r>
    <phoneticPr fontId="12" type="noConversion"/>
  </si>
  <si>
    <r>
      <rPr>
        <b/>
        <sz val="12"/>
        <rFont val="Times New Roman"/>
        <family val="1"/>
      </rPr>
      <t xml:space="preserve">Table S3. </t>
    </r>
    <r>
      <rPr>
        <sz val="12"/>
        <rFont val="Times New Roman"/>
        <family val="1"/>
      </rPr>
      <t>A matrix information on geographic distances among populations.</t>
    </r>
    <phoneticPr fontId="10" type="noConversion"/>
  </si>
  <si>
    <t>r</t>
  </si>
  <si>
    <t>IBD</t>
  </si>
  <si>
    <t xml:space="preserve"> simple</t>
  </si>
  <si>
    <t>0.761373 0.000010</t>
  </si>
  <si>
    <t xml:space="preserve"> partial</t>
  </si>
  <si>
    <t xml:space="preserve">  phynotype-HE.mm</t>
  </si>
  <si>
    <t>0.769797 0.000010</t>
  </si>
  <si>
    <t xml:space="preserve">  phynotype-sum.of.refleclance</t>
  </si>
  <si>
    <t>0.726811 0.000010</t>
  </si>
  <si>
    <t xml:space="preserve">  phynotype-TL.mm</t>
  </si>
  <si>
    <t>0.738222 0.000010</t>
  </si>
  <si>
    <t xml:space="preserve">  phynotype</t>
  </si>
  <si>
    <t>0.742260 0.000010</t>
  </si>
  <si>
    <t xml:space="preserve">  phynotype-TW.mm</t>
  </si>
  <si>
    <t>0.750294 0.000010</t>
  </si>
  <si>
    <t>IBA</t>
  </si>
  <si>
    <t>0.293602 0.000020</t>
  </si>
  <si>
    <t>0.505909 0.000010</t>
  </si>
  <si>
    <t>0.364941 0.000020</t>
  </si>
  <si>
    <t>0.575411 0.000010</t>
  </si>
  <si>
    <t>0.281619 0.000450</t>
  </si>
  <si>
    <t>0.338006 0.029320</t>
  </si>
  <si>
    <t>0.406071 0.001410</t>
  </si>
  <si>
    <t>0.248165 0.015730</t>
  </si>
  <si>
    <t>0.534192 0.000030</t>
  </si>
  <si>
    <t>0.206457 0.048590</t>
  </si>
  <si>
    <t>Bualt03G0056000</t>
  </si>
  <si>
    <t>Bualt03G0188300</t>
  </si>
  <si>
    <t>Bualt03G0216200</t>
  </si>
  <si>
    <t>Bualt11G0043900</t>
  </si>
  <si>
    <t>GO gene</t>
    <phoneticPr fontId="12" type="noConversion"/>
  </si>
  <si>
    <r>
      <rPr>
        <b/>
        <sz val="12"/>
        <rFont val="Times New Roman"/>
        <family val="1"/>
      </rPr>
      <t>Table S21</t>
    </r>
    <r>
      <rPr>
        <sz val="12"/>
        <rFont val="Times New Roman"/>
        <family val="1"/>
      </rPr>
      <t xml:space="preserve"> Annotation of genes with significant GO terms (p&lt;0.05) detected by both approaches.</t>
    </r>
    <phoneticPr fontId="10" type="noConversion"/>
  </si>
  <si>
    <r>
      <rPr>
        <b/>
        <sz val="11"/>
        <color theme="1"/>
        <rFont val="Times New Roman"/>
        <family val="1"/>
      </rPr>
      <t>Table S5</t>
    </r>
    <r>
      <rPr>
        <sz val="11"/>
        <color theme="1"/>
        <rFont val="Times New Roman"/>
        <family val="1"/>
      </rPr>
      <t xml:space="preserve"> Geographical coordinate of </t>
    </r>
    <r>
      <rPr>
        <i/>
        <sz val="11"/>
        <color indexed="8"/>
        <rFont val="Times New Roman"/>
        <family val="1"/>
      </rPr>
      <t>B. alternifolia</t>
    </r>
    <r>
      <rPr>
        <sz val="11"/>
        <color indexed="8"/>
        <rFont val="Times New Roman"/>
        <family val="1"/>
      </rPr>
      <t xml:space="preserve"> </t>
    </r>
    <phoneticPr fontId="12" type="noConversion"/>
  </si>
  <si>
    <r>
      <t>Supplementary Table 15-</t>
    </r>
    <r>
      <rPr>
        <b/>
        <sz val="12"/>
        <rFont val="宋体"/>
        <family val="3"/>
        <charset val="134"/>
      </rPr>
      <t>Global (Total). Pairwise Fst between areas in the whole genome level.</t>
    </r>
    <phoneticPr fontId="8" type="noConversion"/>
  </si>
  <si>
    <r>
      <rPr>
        <i/>
        <sz val="12"/>
        <rFont val="Times New Roman"/>
        <family val="1"/>
      </rPr>
      <t>p</t>
    </r>
    <r>
      <rPr>
        <sz val="12"/>
        <rFont val="Times New Roman"/>
        <family val="1"/>
      </rPr>
      <t xml:space="preserve"> (one-tailed)</t>
    </r>
    <phoneticPr fontId="8" type="noConversion"/>
  </si>
  <si>
    <t>Himalaya</t>
  </si>
  <si>
    <t>FST. UnweigLP</t>
  </si>
  <si>
    <t>FST. WeigLP</t>
  </si>
  <si>
    <t>LP</t>
  </si>
  <si>
    <t>HDM v.s. Himalaya</t>
  </si>
  <si>
    <t>Akaika.weigLP</t>
  </si>
  <si>
    <t xml:space="preserve">Note: 0,1and 2 representing LP,HDM and Himalaya, respectively. NPOP: effective population size;A:ancestral population; DIV:divergence time;MG:gene flows.   </t>
  </si>
  <si>
    <t>LP</t>
    <phoneticPr fontId="12" type="noConversion"/>
  </si>
  <si>
    <t xml:space="preserve">LP </t>
    <phoneticPr fontId="10" type="noConversion"/>
  </si>
  <si>
    <t>HDM</t>
    <phoneticPr fontId="10" type="noConversion"/>
  </si>
  <si>
    <t>Himalaya</t>
    <phoneticPr fontId="10" type="noConversion"/>
  </si>
  <si>
    <t>HDM</t>
    <phoneticPr fontId="12" type="noConversion"/>
  </si>
  <si>
    <t>eastern LP</t>
    <phoneticPr fontId="10" type="noConversion"/>
  </si>
  <si>
    <t>eastern LP</t>
    <phoneticPr fontId="12" type="noConversion"/>
  </si>
  <si>
    <t>western LP</t>
    <phoneticPr fontId="12" type="noConversion"/>
  </si>
  <si>
    <t>western LP</t>
    <phoneticPr fontId="10" type="noConversion"/>
  </si>
  <si>
    <t>Bualt03G0056400</t>
  </si>
  <si>
    <t>Bualt03G0184800</t>
  </si>
  <si>
    <t>Bualt03G0184900</t>
  </si>
  <si>
    <t>Bualt11G0044000</t>
  </si>
  <si>
    <t>Bualt19G0002100</t>
  </si>
  <si>
    <r>
      <rPr>
        <b/>
        <sz val="12"/>
        <rFont val="Times New Roman"/>
        <family val="1"/>
      </rPr>
      <t xml:space="preserve">Table S20 </t>
    </r>
    <r>
      <rPr>
        <sz val="12"/>
        <rFont val="Times New Roman"/>
        <family val="1"/>
      </rPr>
      <t>Shared genes detected by both approaches, red color font indicating the shared genes of a significant overrepresentation with a specific GO term (p&lt;0.05).</t>
    </r>
    <phoneticPr fontId="12" type="noConversion"/>
  </si>
  <si>
    <t>Bualt19G0002200</t>
    <phoneticPr fontId="12" type="noConversion"/>
  </si>
  <si>
    <t>LP v.s. HDM</t>
  </si>
  <si>
    <t>LP v.s. Himalaya</t>
  </si>
  <si>
    <t xml:space="preserve">New Phytologist Supporting Information </t>
  </si>
  <si>
    <t>Article title: Genome-wide analysis of butterfly bush (Buddleja alternifolia) in three uplands provides insights into biogeography, demography and speciation</t>
  </si>
  <si>
    <t>Authors: Yong-Peng Ma, Hafiz Muhammad Wariss, Rong-Li Liao, Ren-Gang Zhang, Quan-Zheng Yun, Richard G. Olmstead, John H. Chau, Richard I. Milne, Yves Van de Peer and Wei-Bang Sun</t>
  </si>
  <si>
    <t>Article acceptance date: 19 July 2021</t>
  </si>
  <si>
    <r>
      <t xml:space="preserve">Table S1 </t>
    </r>
    <r>
      <rPr>
        <sz val="12"/>
        <rFont val="Times New Roman"/>
        <family val="1"/>
      </rPr>
      <t>Statistics of all assemblies</t>
    </r>
  </si>
  <si>
    <r>
      <t xml:space="preserve">Table S2 </t>
    </r>
    <r>
      <rPr>
        <sz val="12"/>
        <color theme="1"/>
        <rFont val="Times New Roman"/>
        <family val="1"/>
      </rPr>
      <t>Basic information with regards to genomes of 17 plants that were employed to gene family analysis and the phylogenetic tree construction</t>
    </r>
  </si>
  <si>
    <r>
      <t xml:space="preserve">Table S6 </t>
    </r>
    <r>
      <rPr>
        <sz val="12"/>
        <rFont val="Times New Roman"/>
        <family val="1"/>
      </rPr>
      <t>WGS-PacBio sequencing statistics</t>
    </r>
  </si>
  <si>
    <r>
      <t xml:space="preserve">Table S7 </t>
    </r>
    <r>
      <rPr>
        <sz val="12"/>
        <rFont val="Times New Roman"/>
        <family val="1"/>
      </rPr>
      <t>WGS Illumina sequencing statistics</t>
    </r>
  </si>
  <si>
    <r>
      <t xml:space="preserve">Table S8 </t>
    </r>
    <r>
      <rPr>
        <sz val="12"/>
        <rFont val="Times New Roman"/>
        <family val="1"/>
      </rPr>
      <t>HiC sequencing statistics</t>
    </r>
  </si>
  <si>
    <r>
      <t xml:space="preserve">Table S9 </t>
    </r>
    <r>
      <rPr>
        <sz val="12"/>
        <rFont val="Times New Roman"/>
        <family val="1"/>
      </rPr>
      <t xml:space="preserve">Repeat annotations of the </t>
    </r>
    <r>
      <rPr>
        <i/>
        <sz val="12"/>
        <rFont val="Times New Roman"/>
        <family val="1"/>
      </rPr>
      <t>Buddleja alternifolia</t>
    </r>
    <r>
      <rPr>
        <sz val="12"/>
        <rFont val="Times New Roman"/>
        <family val="1"/>
      </rPr>
      <t xml:space="preserve"> genome assembly</t>
    </r>
  </si>
  <si>
    <r>
      <t xml:space="preserve">Table S10 </t>
    </r>
    <r>
      <rPr>
        <sz val="12"/>
        <rFont val="Times New Roman"/>
        <family val="1"/>
      </rPr>
      <t xml:space="preserve">Gene annotation statistics of the of </t>
    </r>
    <r>
      <rPr>
        <i/>
        <sz val="12"/>
        <rFont val="Times New Roman"/>
        <family val="1"/>
      </rPr>
      <t>Buddleja alternifolia</t>
    </r>
    <r>
      <rPr>
        <sz val="12"/>
        <rFont val="Times New Roman"/>
        <family val="1"/>
      </rPr>
      <t xml:space="preserve"> assembly</t>
    </r>
  </si>
  <si>
    <r>
      <t xml:space="preserve">Table S11 </t>
    </r>
    <r>
      <rPr>
        <sz val="12"/>
        <rFont val="Times New Roman"/>
        <family val="1"/>
      </rPr>
      <t xml:space="preserve">Functional annotation of predicted genes in </t>
    </r>
    <r>
      <rPr>
        <i/>
        <sz val="12"/>
        <rFont val="Times New Roman"/>
        <family val="1"/>
      </rPr>
      <t>Buddleja alternifolia</t>
    </r>
    <r>
      <rPr>
        <sz val="12"/>
        <rFont val="Times New Roman"/>
        <family val="1"/>
      </rPr>
      <t xml:space="preserve"> genome</t>
    </r>
  </si>
  <si>
    <r>
      <t xml:space="preserve">Table S12 </t>
    </r>
    <r>
      <rPr>
        <sz val="12"/>
        <rFont val="Times New Roman"/>
        <family val="1"/>
      </rPr>
      <t>Summary of the gene family analyses. Unique groups and genes, single-copy and duplicated groups and genes are summarized for the 17 plant genomes</t>
    </r>
  </si>
  <si>
    <r>
      <t xml:space="preserve">Table S13 </t>
    </r>
    <r>
      <rPr>
        <sz val="12"/>
        <color theme="1"/>
        <rFont val="Times New Roman"/>
        <family val="1"/>
      </rPr>
      <t>Basic information on location and genome mapping characteristics of all sampled individuals.</t>
    </r>
    <r>
      <rPr>
        <b/>
        <sz val="12"/>
        <color theme="1"/>
        <rFont val="Times New Roman"/>
        <family val="1"/>
      </rPr>
      <t xml:space="preserve"> NA, not applicable.</t>
    </r>
  </si>
  <si>
    <r>
      <t xml:space="preserve">Table S14 </t>
    </r>
    <r>
      <rPr>
        <sz val="12"/>
        <rFont val="Times New Roman"/>
        <family val="1"/>
      </rPr>
      <t>Summary of SNP annotations.</t>
    </r>
  </si>
  <si>
    <r>
      <t xml:space="preserve">Table S15 </t>
    </r>
    <r>
      <rPr>
        <sz val="12"/>
        <color theme="1"/>
        <rFont val="Times New Roman"/>
        <family val="1"/>
      </rPr>
      <t xml:space="preserve">Global pairwise </t>
    </r>
    <r>
      <rPr>
        <i/>
        <sz val="12"/>
        <color indexed="8"/>
        <rFont val="Times New Roman"/>
        <family val="1"/>
      </rPr>
      <t>Fst</t>
    </r>
    <r>
      <rPr>
        <sz val="12"/>
        <color indexed="8"/>
        <rFont val="Times New Roman"/>
        <family val="1"/>
      </rPr>
      <t xml:space="preserve"> between areas in the whole genome level.</t>
    </r>
  </si>
  <si>
    <r>
      <t>Table S16</t>
    </r>
    <r>
      <rPr>
        <sz val="12"/>
        <color theme="1"/>
        <rFont val="Times New Roman"/>
        <family val="1"/>
      </rPr>
      <t xml:space="preserve"> Pairwise </t>
    </r>
    <r>
      <rPr>
        <i/>
        <sz val="12"/>
        <color indexed="8"/>
        <rFont val="Times New Roman"/>
        <family val="1"/>
      </rPr>
      <t>Fst</t>
    </r>
    <r>
      <rPr>
        <sz val="12"/>
        <color indexed="8"/>
        <rFont val="Times New Roman"/>
        <family val="1"/>
      </rPr>
      <t xml:space="preserve"> between areas in the divided 9 subgroups of the whole genome, i.e. 8 in gene region and 1 inter-gene region. </t>
    </r>
  </si>
  <si>
    <r>
      <t xml:space="preserve">Table S17 </t>
    </r>
    <r>
      <rPr>
        <sz val="12"/>
        <color theme="1"/>
        <rFont val="Times New Roman"/>
        <family val="1"/>
      </rPr>
      <t xml:space="preserve">Results of 9 models employed in fastsimocal analysis. </t>
    </r>
  </si>
  <si>
    <r>
      <rPr>
        <b/>
        <sz val="12"/>
        <rFont val="Times New Roman"/>
        <family val="1"/>
      </rPr>
      <t>Table S18</t>
    </r>
    <r>
      <rPr>
        <sz val="12"/>
        <rFont val="Times New Roman"/>
        <family val="1"/>
      </rPr>
      <t xml:space="preserve"> Basic parameters of three models compared in BioGeoBEARS, i.e. DEC &amp; DIVALIKE based on dispersal-vicariance analysis, and BAYAREA based on Bayesian Inference of Historical Biogeography for Discrete Areas, with and without the founder-event speciation ‘J’ parameter.</t>
    </r>
  </si>
  <si>
    <r>
      <rPr>
        <b/>
        <sz val="12"/>
        <rFont val="Times New Roman"/>
        <family val="1"/>
      </rPr>
      <t>Table S19</t>
    </r>
    <r>
      <rPr>
        <sz val="12"/>
        <rFont val="Times New Roman"/>
        <family val="1"/>
      </rPr>
      <t xml:space="preserve"> Results of IBD and IBA analysis using simple and partial Mantel tests.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</si>
</sst>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"/>
  </numFmts>
  <fonts count="39">
    <font>
      <sz val="12"/>
      <name val="宋体"/>
      <charset val="134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2"/>
      <color indexed="8"/>
      <name val="宋体"/>
      <charset val="134"/>
    </font>
    <font>
      <b/>
      <vertAlign val="superscript"/>
      <sz val="12"/>
      <color indexed="8"/>
      <name val="Times New Roman"/>
      <family val="1"/>
    </font>
    <font>
      <sz val="9"/>
      <name val="宋体"/>
      <charset val="134"/>
    </font>
    <font>
      <vertAlign val="superscript"/>
      <sz val="10"/>
      <color indexed="8"/>
      <name val="Times New Roman"/>
      <family val="1"/>
    </font>
    <font>
      <sz val="9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等线"/>
      <charset val="134"/>
    </font>
    <font>
      <sz val="10"/>
      <color indexed="8"/>
      <name val="宋体"/>
      <charset val="134"/>
    </font>
    <font>
      <b/>
      <sz val="11"/>
      <color indexed="8"/>
      <name val="Times New Roman"/>
      <family val="1"/>
    </font>
    <font>
      <sz val="12"/>
      <color indexed="8"/>
      <name val="宋体"/>
      <charset val="134"/>
    </font>
    <font>
      <sz val="11"/>
      <color indexed="8"/>
      <name val="Times New Roman"/>
      <family val="1"/>
    </font>
    <font>
      <sz val="11"/>
      <name val="Times New Roman"/>
      <family val="1"/>
    </font>
    <font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C00000"/>
        <bgColor indexed="64"/>
      </patternFill>
    </fill>
  </fills>
  <borders count="1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20" fillId="0" borderId="0"/>
  </cellStyleXfs>
  <cellXfs count="137">
    <xf numFmtId="0" fontId="0" fillId="0" borderId="0" xfId="0">
      <alignment vertical="center"/>
    </xf>
    <xf numFmtId="0" fontId="25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7" fillId="0" borderId="2" xfId="0" applyFont="1" applyBorder="1">
      <alignment vertical="center"/>
    </xf>
    <xf numFmtId="0" fontId="27" fillId="0" borderId="2" xfId="0" applyFont="1" applyBorder="1" applyAlignment="1">
      <alignment horizontal="center" vertical="center"/>
    </xf>
    <xf numFmtId="0" fontId="28" fillId="0" borderId="0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11" fontId="28" fillId="0" borderId="0" xfId="0" applyNumberFormat="1" applyFont="1" applyBorder="1" applyAlignment="1">
      <alignment horizontal="center" vertical="center"/>
    </xf>
    <xf numFmtId="0" fontId="27" fillId="0" borderId="0" xfId="0" applyFont="1" applyBorder="1">
      <alignment vertical="center"/>
    </xf>
    <xf numFmtId="0" fontId="27" fillId="0" borderId="0" xfId="0" applyFont="1" applyBorder="1" applyAlignment="1">
      <alignment horizontal="center" vertical="center"/>
    </xf>
    <xf numFmtId="11" fontId="27" fillId="0" borderId="0" xfId="0" applyNumberFormat="1" applyFont="1" applyBorder="1" applyAlignment="1">
      <alignment horizontal="center" vertical="center"/>
    </xf>
    <xf numFmtId="0" fontId="28" fillId="0" borderId="3" xfId="0" applyFont="1" applyBorder="1">
      <alignment vertical="center"/>
    </xf>
    <xf numFmtId="0" fontId="28" fillId="0" borderId="3" xfId="0" applyFont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justify" vertical="top" wrapText="1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29" fillId="0" borderId="2" xfId="0" applyFont="1" applyBorder="1">
      <alignment vertical="center"/>
    </xf>
    <xf numFmtId="0" fontId="29" fillId="0" borderId="2" xfId="0" applyFont="1" applyBorder="1" applyAlignment="1">
      <alignment horizontal="center" vertical="center"/>
    </xf>
    <xf numFmtId="0" fontId="30" fillId="0" borderId="0" xfId="0" applyFont="1" applyBorder="1">
      <alignment vertical="center"/>
    </xf>
    <xf numFmtId="0" fontId="30" fillId="0" borderId="0" xfId="0" applyFont="1" applyBorder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9" fillId="0" borderId="0" xfId="0" applyFont="1" applyBorder="1" applyAlignment="1">
      <alignment horizontal="center" vertical="center"/>
    </xf>
    <xf numFmtId="0" fontId="30" fillId="0" borderId="3" xfId="0" applyFont="1" applyBorder="1">
      <alignment vertical="center"/>
    </xf>
    <xf numFmtId="0" fontId="30" fillId="0" borderId="3" xfId="0" applyFont="1" applyBorder="1" applyAlignment="1">
      <alignment horizontal="right" vertical="center"/>
    </xf>
    <xf numFmtId="0" fontId="26" fillId="2" borderId="0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9" fillId="0" borderId="2" xfId="0" applyFont="1" applyBorder="1" applyAlignment="1">
      <alignment vertical="top" wrapText="1"/>
    </xf>
    <xf numFmtId="0" fontId="29" fillId="0" borderId="2" xfId="0" applyFont="1" applyBorder="1" applyAlignment="1">
      <alignment vertical="top" wrapText="1"/>
    </xf>
    <xf numFmtId="0" fontId="30" fillId="0" borderId="2" xfId="0" applyFont="1" applyBorder="1" applyAlignment="1">
      <alignment vertical="top" wrapText="1"/>
    </xf>
    <xf numFmtId="0" fontId="30" fillId="0" borderId="0" xfId="0" applyFont="1" applyBorder="1" applyAlignment="1">
      <alignment vertical="top" wrapText="1"/>
    </xf>
    <xf numFmtId="0" fontId="30" fillId="0" borderId="0" xfId="0" applyFont="1" applyBorder="1" applyAlignment="1">
      <alignment vertical="top" wrapText="1"/>
    </xf>
    <xf numFmtId="0" fontId="29" fillId="0" borderId="0" xfId="0" applyFont="1" applyBorder="1" applyAlignment="1">
      <alignment vertical="top" wrapText="1"/>
    </xf>
    <xf numFmtId="0" fontId="31" fillId="0" borderId="0" xfId="0" applyFont="1" applyBorder="1" applyAlignment="1">
      <alignment vertical="top" wrapText="1"/>
    </xf>
    <xf numFmtId="0" fontId="31" fillId="0" borderId="3" xfId="0" applyFont="1" applyBorder="1" applyAlignment="1">
      <alignment vertical="top" wrapText="1"/>
    </xf>
    <xf numFmtId="0" fontId="30" fillId="0" borderId="3" xfId="0" applyFont="1" applyBorder="1" applyAlignment="1">
      <alignment vertical="top" wrapText="1"/>
    </xf>
    <xf numFmtId="9" fontId="30" fillId="0" borderId="0" xfId="0" applyNumberFormat="1" applyFont="1" applyBorder="1" applyAlignment="1">
      <alignment vertical="top" wrapText="1"/>
    </xf>
    <xf numFmtId="10" fontId="30" fillId="0" borderId="0" xfId="0" applyNumberFormat="1" applyFont="1" applyBorder="1" applyAlignment="1">
      <alignment vertical="top" wrapText="1"/>
    </xf>
    <xf numFmtId="0" fontId="29" fillId="0" borderId="0" xfId="0" applyFont="1" applyBorder="1" applyAlignment="1">
      <alignment vertical="top" wrapText="1"/>
    </xf>
    <xf numFmtId="0" fontId="30" fillId="0" borderId="3" xfId="0" applyFont="1" applyBorder="1" applyAlignment="1">
      <alignment vertical="top" wrapText="1"/>
    </xf>
    <xf numFmtId="10" fontId="30" fillId="0" borderId="3" xfId="0" applyNumberFormat="1" applyFont="1" applyBorder="1" applyAlignment="1">
      <alignment vertical="top" wrapText="1"/>
    </xf>
    <xf numFmtId="0" fontId="29" fillId="0" borderId="3" xfId="0" applyFont="1" applyBorder="1" applyAlignment="1">
      <alignment vertical="top" wrapText="1"/>
    </xf>
    <xf numFmtId="0" fontId="28" fillId="0" borderId="0" xfId="0" applyFont="1" applyBorder="1" applyAlignment="1">
      <alignment vertical="top" wrapText="1"/>
    </xf>
    <xf numFmtId="0" fontId="28" fillId="0" borderId="3" xfId="0" applyFont="1" applyBorder="1" applyAlignment="1">
      <alignment vertical="top" wrapText="1"/>
    </xf>
    <xf numFmtId="0" fontId="4" fillId="0" borderId="0" xfId="0" applyFont="1">
      <alignment vertical="center"/>
    </xf>
    <xf numFmtId="0" fontId="29" fillId="0" borderId="10" xfId="0" applyFont="1" applyBorder="1" applyAlignment="1">
      <alignment vertical="top" wrapText="1"/>
    </xf>
    <xf numFmtId="0" fontId="30" fillId="0" borderId="5" xfId="0" applyFont="1" applyBorder="1" applyAlignment="1">
      <alignment vertical="top" wrapText="1"/>
    </xf>
    <xf numFmtId="0" fontId="1" fillId="0" borderId="0" xfId="0" applyFont="1">
      <alignment vertical="center"/>
    </xf>
    <xf numFmtId="11" fontId="30" fillId="0" borderId="0" xfId="0" applyNumberFormat="1" applyFont="1" applyBorder="1" applyAlignment="1">
      <alignment vertical="top" wrapText="1"/>
    </xf>
    <xf numFmtId="0" fontId="25" fillId="3" borderId="0" xfId="0" applyFont="1" applyFill="1" applyBorder="1" applyAlignment="1">
      <alignment vertical="center"/>
    </xf>
    <xf numFmtId="0" fontId="32" fillId="0" borderId="0" xfId="0" applyFont="1" applyFill="1" applyBorder="1" applyAlignment="1"/>
    <xf numFmtId="0" fontId="26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3" fontId="30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3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29" fillId="0" borderId="5" xfId="0" applyFont="1" applyBorder="1" applyAlignment="1">
      <alignment vertical="top" wrapText="1"/>
    </xf>
    <xf numFmtId="0" fontId="32" fillId="0" borderId="3" xfId="0" applyFont="1" applyFill="1" applyBorder="1" applyAlignment="1"/>
    <xf numFmtId="0" fontId="26" fillId="0" borderId="3" xfId="0" applyFont="1" applyFill="1" applyBorder="1" applyAlignment="1">
      <alignment vertical="center"/>
    </xf>
    <xf numFmtId="0" fontId="26" fillId="0" borderId="3" xfId="0" applyFont="1" applyFill="1" applyBorder="1" applyAlignment="1">
      <alignment horizontal="center" vertical="center"/>
    </xf>
    <xf numFmtId="3" fontId="26" fillId="0" borderId="3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/>
    </xf>
    <xf numFmtId="0" fontId="29" fillId="0" borderId="6" xfId="0" applyFont="1" applyBorder="1" applyAlignment="1">
      <alignment vertical="top" wrapText="1"/>
    </xf>
    <xf numFmtId="0" fontId="30" fillId="0" borderId="7" xfId="0" applyFont="1" applyBorder="1" applyAlignment="1">
      <alignment vertical="top"/>
    </xf>
    <xf numFmtId="0" fontId="29" fillId="0" borderId="4" xfId="0" applyFont="1" applyBorder="1" applyAlignment="1">
      <alignment vertical="top"/>
    </xf>
    <xf numFmtId="0" fontId="26" fillId="0" borderId="8" xfId="0" applyFont="1" applyFill="1" applyBorder="1" applyAlignment="1">
      <alignment vertical="center"/>
    </xf>
    <xf numFmtId="0" fontId="26" fillId="2" borderId="8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vertical="center"/>
    </xf>
    <xf numFmtId="0" fontId="26" fillId="0" borderId="8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justify" vertical="top" wrapText="1"/>
    </xf>
    <xf numFmtId="0" fontId="25" fillId="0" borderId="9" xfId="0" applyFont="1" applyFill="1" applyBorder="1" applyAlignment="1">
      <alignment horizontal="justify" vertical="top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28" fillId="0" borderId="0" xfId="0" applyFont="1" applyFill="1" applyBorder="1" applyAlignment="1">
      <alignment vertical="top" wrapText="1"/>
    </xf>
    <xf numFmtId="0" fontId="28" fillId="0" borderId="5" xfId="0" applyFont="1" applyFill="1" applyBorder="1" applyAlignment="1">
      <alignment vertical="top" wrapText="1"/>
    </xf>
    <xf numFmtId="0" fontId="1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2" fontId="1" fillId="4" borderId="0" xfId="0" applyNumberFormat="1" applyFont="1" applyFill="1">
      <alignment vertical="center"/>
    </xf>
    <xf numFmtId="2" fontId="1" fillId="0" borderId="0" xfId="0" applyNumberFormat="1" applyFont="1">
      <alignment vertical="center"/>
    </xf>
    <xf numFmtId="2" fontId="1" fillId="0" borderId="0" xfId="0" applyNumberFormat="1" applyFont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/>
    </xf>
    <xf numFmtId="2" fontId="1" fillId="0" borderId="0" xfId="0" applyNumberFormat="1" applyFont="1" applyFill="1">
      <alignment vertical="center"/>
    </xf>
    <xf numFmtId="0" fontId="1" fillId="4" borderId="0" xfId="0" applyFont="1" applyFill="1">
      <alignment vertical="center"/>
    </xf>
    <xf numFmtId="0" fontId="33" fillId="0" borderId="0" xfId="0" applyFont="1" applyAlignment="1"/>
    <xf numFmtId="0" fontId="33" fillId="0" borderId="4" xfId="0" applyFont="1" applyFill="1" applyBorder="1" applyAlignment="1"/>
    <xf numFmtId="0" fontId="34" fillId="0" borderId="0" xfId="0" applyFont="1" applyFill="1" applyBorder="1" applyAlignment="1">
      <alignment vertical="center"/>
    </xf>
    <xf numFmtId="0" fontId="34" fillId="0" borderId="7" xfId="0" applyFont="1" applyFill="1" applyBorder="1" applyAlignment="1">
      <alignment vertical="center"/>
    </xf>
    <xf numFmtId="164" fontId="33" fillId="0" borderId="0" xfId="0" applyNumberFormat="1" applyFont="1" applyAlignment="1">
      <alignment horizontal="right" vertical="center" wrapText="1"/>
    </xf>
    <xf numFmtId="164" fontId="33" fillId="0" borderId="1" xfId="0" applyNumberFormat="1" applyFont="1" applyBorder="1" applyAlignment="1">
      <alignment horizontal="right" vertical="center" wrapText="1"/>
    </xf>
    <xf numFmtId="164" fontId="21" fillId="0" borderId="1" xfId="1" applyNumberFormat="1" applyFont="1" applyBorder="1" applyAlignment="1">
      <alignment horizontal="right" vertical="center" wrapText="1"/>
    </xf>
    <xf numFmtId="164" fontId="21" fillId="0" borderId="0" xfId="1" applyNumberFormat="1" applyFont="1" applyAlignment="1">
      <alignment horizontal="right" vertical="center" wrapText="1"/>
    </xf>
    <xf numFmtId="164" fontId="33" fillId="0" borderId="0" xfId="0" applyNumberFormat="1" applyFont="1" applyAlignment="1">
      <alignment horizontal="right"/>
    </xf>
    <xf numFmtId="164" fontId="33" fillId="0" borderId="0" xfId="0" applyNumberFormat="1" applyFont="1" applyAlignment="1">
      <alignment vertical="center"/>
    </xf>
    <xf numFmtId="164" fontId="22" fillId="0" borderId="0" xfId="0" applyNumberFormat="1" applyFont="1" applyAlignment="1">
      <alignment vertical="center"/>
    </xf>
    <xf numFmtId="164" fontId="33" fillId="0" borderId="0" xfId="0" applyNumberFormat="1" applyFont="1" applyFill="1" applyAlignment="1">
      <alignment horizontal="right"/>
    </xf>
    <xf numFmtId="0" fontId="33" fillId="0" borderId="7" xfId="0" applyFont="1" applyBorder="1" applyAlignment="1"/>
    <xf numFmtId="164" fontId="33" fillId="0" borderId="7" xfId="0" applyNumberFormat="1" applyFont="1" applyFill="1" applyBorder="1" applyAlignment="1">
      <alignment horizontal="right"/>
    </xf>
    <xf numFmtId="0" fontId="26" fillId="0" borderId="4" xfId="0" applyFont="1" applyBorder="1" applyAlignment="1"/>
    <xf numFmtId="0" fontId="1" fillId="0" borderId="4" xfId="0" applyFont="1" applyBorder="1" applyAlignment="1">
      <alignment horizontal="right" vertical="center" wrapText="1"/>
    </xf>
    <xf numFmtId="0" fontId="1" fillId="0" borderId="0" xfId="0" applyFont="1" applyAlignment="1">
      <alignment vertical="center"/>
    </xf>
    <xf numFmtId="0" fontId="1" fillId="0" borderId="0" xfId="0" applyFont="1" applyFill="1">
      <alignment vertical="center"/>
    </xf>
    <xf numFmtId="0" fontId="25" fillId="3" borderId="0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left"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5" fillId="0" borderId="0" xfId="0" applyFont="1" applyFill="1" applyBorder="1" applyAlignment="1">
      <alignment horizontal="left" vertical="center" wrapText="1"/>
    </xf>
    <xf numFmtId="0" fontId="37" fillId="0" borderId="0" xfId="0" applyFont="1" applyFill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1" fillId="0" borderId="0" xfId="0" applyFont="1" applyFill="1" applyAlignment="1">
      <alignment wrapText="1"/>
    </xf>
    <xf numFmtId="0" fontId="22" fillId="0" borderId="0" xfId="0" applyFont="1" applyFill="1">
      <alignment vertical="center"/>
    </xf>
    <xf numFmtId="0" fontId="25" fillId="0" borderId="0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center" wrapText="1"/>
    </xf>
  </cellXfs>
  <cellStyles count="2">
    <cellStyle name="Normal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Huangtu.intersect2.geneli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Sichuan.intersect2.geneli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Tibet.intersect2.geneli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LiupanEast.intersect2.geneli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Huangtu.intersect2.genelist.xls.go_enric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Sichuan.intersect2.genelist.xls.go_enrich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Tibet.intersect2.genelist.xls.go_enrich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LiupanEast.intersect2.genelist.xls.go_enric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86159\Desktop\&#20114;&#21494;&#37257;&#40060;&#33609;&#20462;&#31295;\&#26032;&#22686;&#20998;&#26512;\top1-intersect2\group_LiupanWest.intersect2.genelist.xls.go_enric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Huangtu.intersect2.geneli"/>
    </sheetNames>
    <sheetDataSet>
      <sheetData sheetId="0">
        <row r="1">
          <cell r="A1" t="str">
            <v>Bualt01G0128800</v>
          </cell>
        </row>
        <row r="2">
          <cell r="A2" t="str">
            <v>Bualt01G0129100</v>
          </cell>
        </row>
        <row r="3">
          <cell r="A3" t="str">
            <v>Bualt01G0145000</v>
          </cell>
        </row>
        <row r="4">
          <cell r="A4" t="str">
            <v>Bualt02G0034800</v>
          </cell>
        </row>
        <row r="5">
          <cell r="A5" t="str">
            <v>Bualt04G0015000</v>
          </cell>
        </row>
        <row r="6">
          <cell r="A6" t="str">
            <v>Bualt05G0137000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Sichuan.intersect2.geneli"/>
    </sheetNames>
    <sheetDataSet>
      <sheetData sheetId="0">
        <row r="1">
          <cell r="A1" t="str">
            <v>Bualt03G0179400</v>
          </cell>
        </row>
        <row r="2">
          <cell r="A2" t="str">
            <v>Bualt04G0012000</v>
          </cell>
        </row>
        <row r="3">
          <cell r="A3" t="str">
            <v>Bualt04G0012100</v>
          </cell>
        </row>
        <row r="4">
          <cell r="A4" t="str">
            <v>Bualt06G0028100</v>
          </cell>
        </row>
        <row r="5">
          <cell r="A5" t="str">
            <v>Bualt06G0030400</v>
          </cell>
        </row>
        <row r="6">
          <cell r="A6" t="str">
            <v>Bualt07G0003200</v>
          </cell>
        </row>
        <row r="7">
          <cell r="A7" t="str">
            <v>Bualt07G0114700</v>
          </cell>
        </row>
        <row r="8">
          <cell r="A8" t="str">
            <v>Bualt07G0114900</v>
          </cell>
        </row>
        <row r="9">
          <cell r="A9" t="str">
            <v>Bualt07G0115000</v>
          </cell>
        </row>
        <row r="10">
          <cell r="A10" t="str">
            <v>Bualt08G0009200</v>
          </cell>
        </row>
        <row r="11">
          <cell r="A11" t="str">
            <v>Bualt08G0009300</v>
          </cell>
        </row>
        <row r="12">
          <cell r="A12" t="str">
            <v>Bualt08G0009400</v>
          </cell>
        </row>
        <row r="13">
          <cell r="A13" t="str">
            <v>Bualt09G0024400</v>
          </cell>
        </row>
        <row r="14">
          <cell r="A14" t="str">
            <v>Bualt12G0108000</v>
          </cell>
        </row>
        <row r="15">
          <cell r="A15" t="str">
            <v>Bualt13G0073000</v>
          </cell>
        </row>
        <row r="16">
          <cell r="A16" t="str">
            <v>Bualt14G0005100</v>
          </cell>
        </row>
        <row r="17">
          <cell r="A17" t="str">
            <v>Bualt14G0060700</v>
          </cell>
        </row>
        <row r="18">
          <cell r="A18" t="str">
            <v>Bualt14G0101800</v>
          </cell>
        </row>
        <row r="19">
          <cell r="A19" t="str">
            <v>Bualt14G0101900</v>
          </cell>
        </row>
        <row r="20">
          <cell r="A20" t="str">
            <v>Bualt14G0102000</v>
          </cell>
        </row>
        <row r="21">
          <cell r="A21" t="str">
            <v>Bualt17G0000700</v>
          </cell>
        </row>
        <row r="22">
          <cell r="A22" t="str">
            <v>Bualt19G0055400</v>
          </cell>
        </row>
        <row r="23">
          <cell r="A23" t="str">
            <v>Bualt19G0055500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Tibet.intersect2.genelist"/>
    </sheetNames>
    <sheetDataSet>
      <sheetData sheetId="0">
        <row r="1">
          <cell r="A1" t="str">
            <v>Bualt01G0000900</v>
          </cell>
        </row>
        <row r="2">
          <cell r="A2" t="str">
            <v>Bualt01G0001000</v>
          </cell>
        </row>
        <row r="3">
          <cell r="A3" t="str">
            <v>Bualt01G0193800</v>
          </cell>
        </row>
        <row r="4">
          <cell r="A4" t="str">
            <v>Bualt01G0193900</v>
          </cell>
        </row>
        <row r="5">
          <cell r="A5" t="str">
            <v>Bualt01G0194000</v>
          </cell>
        </row>
        <row r="6">
          <cell r="A6" t="str">
            <v>Bualt02G0081900</v>
          </cell>
        </row>
        <row r="7">
          <cell r="A7" t="str">
            <v>Bualt02G0110300</v>
          </cell>
        </row>
        <row r="8">
          <cell r="A8" t="str">
            <v>Bualt02G0110400</v>
          </cell>
        </row>
        <row r="9">
          <cell r="A9" t="str">
            <v>Bualt03G0177100</v>
          </cell>
        </row>
        <row r="10">
          <cell r="A10" t="str">
            <v>Bualt03G0189000</v>
          </cell>
        </row>
        <row r="11">
          <cell r="A11" t="str">
            <v>Bualt03G0191200</v>
          </cell>
        </row>
        <row r="12">
          <cell r="A12" t="str">
            <v>Bualt06G0145100</v>
          </cell>
        </row>
        <row r="13">
          <cell r="A13" t="str">
            <v>Bualt07G0000900</v>
          </cell>
        </row>
        <row r="14">
          <cell r="A14" t="str">
            <v>Bualt08G0148400</v>
          </cell>
        </row>
        <row r="15">
          <cell r="A15" t="str">
            <v>Bualt08G0148500</v>
          </cell>
        </row>
        <row r="16">
          <cell r="A16" t="str">
            <v>Bualt09G0008600</v>
          </cell>
        </row>
        <row r="17">
          <cell r="A17" t="str">
            <v>Bualt09G0019100</v>
          </cell>
        </row>
        <row r="18">
          <cell r="A18" t="str">
            <v>Bualt09G0019200</v>
          </cell>
        </row>
        <row r="19">
          <cell r="A19" t="str">
            <v>Bualt16G0005700</v>
          </cell>
        </row>
        <row r="20">
          <cell r="A20" t="str">
            <v>Bualt16G0005800</v>
          </cell>
        </row>
        <row r="21">
          <cell r="A21" t="str">
            <v>Bualt16G0005900</v>
          </cell>
        </row>
        <row r="22">
          <cell r="A22" t="str">
            <v>Bualt16G0006000</v>
          </cell>
        </row>
        <row r="23">
          <cell r="A23" t="str">
            <v>Bualt16G0006100</v>
          </cell>
        </row>
        <row r="24">
          <cell r="A24" t="str">
            <v>Bualt17G0036500</v>
          </cell>
        </row>
        <row r="25">
          <cell r="A25" t="str">
            <v>Bualt17G0102000</v>
          </cell>
        </row>
        <row r="26">
          <cell r="A26" t="str">
            <v>Bualt17G0111500</v>
          </cell>
        </row>
        <row r="27">
          <cell r="A27" t="str">
            <v>Bualt19G0054800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LiupanEast.intersect2.gen"/>
    </sheetNames>
    <sheetDataSet>
      <sheetData sheetId="0">
        <row r="1">
          <cell r="A1" t="str">
            <v>Bualt01G0244300</v>
          </cell>
        </row>
        <row r="2">
          <cell r="A2" t="str">
            <v>Bualt02G0063600</v>
          </cell>
        </row>
        <row r="3">
          <cell r="A3" t="str">
            <v>Bualt03G0167900</v>
          </cell>
        </row>
        <row r="4">
          <cell r="A4" t="str">
            <v>Bualt03G0168000</v>
          </cell>
        </row>
        <row r="5">
          <cell r="A5" t="str">
            <v>Bualt03G0184500</v>
          </cell>
        </row>
        <row r="6">
          <cell r="A6" t="str">
            <v>Bualt03G0184600</v>
          </cell>
        </row>
        <row r="7">
          <cell r="A7" t="str">
            <v>Bualt03G0185700</v>
          </cell>
        </row>
        <row r="8">
          <cell r="A8" t="str">
            <v>Bualt03G0185800</v>
          </cell>
        </row>
        <row r="9">
          <cell r="A9" t="str">
            <v>Bualt03G0187900</v>
          </cell>
        </row>
        <row r="10">
          <cell r="A10" t="str">
            <v>Bualt03G0188000</v>
          </cell>
        </row>
        <row r="11">
          <cell r="A11" t="str">
            <v>Bualt03G0188100</v>
          </cell>
        </row>
        <row r="12">
          <cell r="A12" t="str">
            <v>Bualt03G0188200</v>
          </cell>
        </row>
        <row r="13">
          <cell r="A13" t="str">
            <v>Bualt03G0188300</v>
          </cell>
        </row>
        <row r="14">
          <cell r="A14" t="str">
            <v>Bualt03G0188400</v>
          </cell>
        </row>
        <row r="15">
          <cell r="A15" t="str">
            <v>Bualt03G0188500</v>
          </cell>
        </row>
        <row r="16">
          <cell r="A16" t="str">
            <v>Bualt03G0188600</v>
          </cell>
        </row>
        <row r="17">
          <cell r="A17" t="str">
            <v>Bualt03G0188700</v>
          </cell>
        </row>
        <row r="18">
          <cell r="A18" t="str">
            <v>Bualt03G0188800</v>
          </cell>
        </row>
        <row r="19">
          <cell r="A19" t="str">
            <v>Bualt03G0189000</v>
          </cell>
        </row>
        <row r="20">
          <cell r="A20" t="str">
            <v>Bualt03G0189100</v>
          </cell>
        </row>
        <row r="21">
          <cell r="A21" t="str">
            <v>Bualt03G0189200</v>
          </cell>
        </row>
        <row r="22">
          <cell r="A22" t="str">
            <v>Bualt03G0189600</v>
          </cell>
        </row>
        <row r="23">
          <cell r="A23" t="str">
            <v>Bualt03G0189700</v>
          </cell>
        </row>
        <row r="24">
          <cell r="A24" t="str">
            <v>Bualt03G0189800</v>
          </cell>
        </row>
        <row r="25">
          <cell r="A25" t="str">
            <v>Bualt03G0211400</v>
          </cell>
        </row>
        <row r="26">
          <cell r="A26" t="str">
            <v>Bualt03G0214000</v>
          </cell>
        </row>
        <row r="27">
          <cell r="A27" t="str">
            <v>Bualt03G0215900</v>
          </cell>
        </row>
        <row r="28">
          <cell r="A28" t="str">
            <v>Bualt03G0216800</v>
          </cell>
        </row>
        <row r="29">
          <cell r="A29" t="str">
            <v>Bualt11G0043400</v>
          </cell>
        </row>
        <row r="30">
          <cell r="A30" t="str">
            <v>Bualt11G0043500</v>
          </cell>
        </row>
        <row r="31">
          <cell r="A31" t="str">
            <v>Bualt11G0046600</v>
          </cell>
        </row>
        <row r="32">
          <cell r="A32" t="str">
            <v>Bualt11G0135900</v>
          </cell>
        </row>
        <row r="33">
          <cell r="A33" t="str">
            <v>Bualt11G0136000</v>
          </cell>
        </row>
        <row r="34">
          <cell r="A34" t="str">
            <v>Bualt11G0136100</v>
          </cell>
        </row>
        <row r="35">
          <cell r="A35" t="str">
            <v>Bualt11G0136200</v>
          </cell>
        </row>
        <row r="36">
          <cell r="A36" t="str">
            <v>Bualt12G0092600</v>
          </cell>
        </row>
        <row r="37">
          <cell r="A37" t="str">
            <v>Bualt12G0092700</v>
          </cell>
        </row>
        <row r="38">
          <cell r="A38" t="str">
            <v>Bualt12G0092800</v>
          </cell>
        </row>
        <row r="39">
          <cell r="A39" t="str">
            <v>Bualt12G0092900</v>
          </cell>
        </row>
        <row r="40">
          <cell r="A40" t="str">
            <v>Bualt12G0119800</v>
          </cell>
        </row>
        <row r="41">
          <cell r="A41" t="str">
            <v>Bualt12G0119900</v>
          </cell>
        </row>
        <row r="42">
          <cell r="A42" t="str">
            <v>Bualt12G0120100</v>
          </cell>
        </row>
        <row r="43">
          <cell r="A43" t="str">
            <v>Bualt12G0120200</v>
          </cell>
        </row>
        <row r="44">
          <cell r="A44" t="str">
            <v>Bualt12G0120300</v>
          </cell>
        </row>
        <row r="45">
          <cell r="A45" t="str">
            <v>Bualt13G0086400</v>
          </cell>
        </row>
        <row r="46">
          <cell r="A46" t="str">
            <v>Bualt17G0005700</v>
          </cell>
        </row>
        <row r="47">
          <cell r="A47" t="str">
            <v>Bualt17G0039600</v>
          </cell>
        </row>
        <row r="48">
          <cell r="A48" t="str">
            <v>Bualt19G0002300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Huangtu.intersect2.geneli"/>
    </sheetNames>
    <sheetDataSet>
      <sheetData sheetId="0" refreshError="1">
        <row r="2">
          <cell r="A2" t="str">
            <v>GO:0002020</v>
          </cell>
          <cell r="B2">
            <v>5.1279656609605397E-3</v>
          </cell>
          <cell r="C2" t="str">
            <v>protease binding</v>
          </cell>
          <cell r="D2" t="str">
            <v>molecular_function</v>
          </cell>
          <cell r="E2" t="str">
            <v>Bualt01G0128800</v>
          </cell>
        </row>
        <row r="3">
          <cell r="A3" t="str">
            <v>GO:0090332</v>
          </cell>
          <cell r="B3">
            <v>5.7952768462883504E-3</v>
          </cell>
          <cell r="C3" t="str">
            <v>stomatal closure</v>
          </cell>
          <cell r="D3" t="str">
            <v>biological_process</v>
          </cell>
          <cell r="E3" t="str">
            <v>Bualt01G0128800</v>
          </cell>
        </row>
        <row r="4">
          <cell r="A4" t="str">
            <v>GO:0010187</v>
          </cell>
          <cell r="B4">
            <v>8.6828221362822405E-3</v>
          </cell>
          <cell r="C4" t="str">
            <v>negative regulation of seed germination</v>
          </cell>
          <cell r="D4" t="str">
            <v>biological_process</v>
          </cell>
          <cell r="E4" t="str">
            <v>Bualt01G0128800</v>
          </cell>
        </row>
        <row r="5">
          <cell r="A5" t="str">
            <v>GO:0009266</v>
          </cell>
          <cell r="B5">
            <v>1.1563654309659799E-2</v>
          </cell>
          <cell r="C5" t="str">
            <v>response to temperature stimulus</v>
          </cell>
          <cell r="D5" t="str">
            <v>biological_process</v>
          </cell>
          <cell r="E5" t="str">
            <v>Bualt01G0128800</v>
          </cell>
        </row>
        <row r="6">
          <cell r="A6" t="str">
            <v>GO:0009615</v>
          </cell>
          <cell r="B6">
            <v>1.8406309279247302E-2</v>
          </cell>
          <cell r="C6" t="str">
            <v>response to virus</v>
          </cell>
          <cell r="D6" t="str">
            <v>biological_process</v>
          </cell>
          <cell r="E6" t="str">
            <v>Bualt01G0128800</v>
          </cell>
        </row>
        <row r="7">
          <cell r="A7" t="str">
            <v>GO:0009644</v>
          </cell>
          <cell r="B7">
            <v>4.0437715617314102E-2</v>
          </cell>
          <cell r="C7" t="str">
            <v>response to high light intensity</v>
          </cell>
          <cell r="D7" t="str">
            <v>biological_process</v>
          </cell>
          <cell r="E7" t="str">
            <v>Bualt01G0128800</v>
          </cell>
        </row>
        <row r="8">
          <cell r="A8" t="str">
            <v>GO:0042542</v>
          </cell>
          <cell r="B8">
            <v>4.2381547830434303E-2</v>
          </cell>
          <cell r="C8" t="str">
            <v>response to hydrogen peroxide</v>
          </cell>
          <cell r="D8" t="str">
            <v>biological_process</v>
          </cell>
          <cell r="E8" t="str">
            <v>Bualt01G0128800</v>
          </cell>
        </row>
        <row r="9">
          <cell r="A9" t="str">
            <v>GO:0009617</v>
          </cell>
          <cell r="B9">
            <v>4.4106752905765399E-2</v>
          </cell>
          <cell r="C9" t="str">
            <v>response to bacterium</v>
          </cell>
          <cell r="D9" t="str">
            <v>biological_process</v>
          </cell>
          <cell r="E9" t="str">
            <v>Bualt01G0128800</v>
          </cell>
        </row>
        <row r="10">
          <cell r="A10" t="str">
            <v>GO:0016567</v>
          </cell>
          <cell r="B10">
            <v>7.2241699161628399E-3</v>
          </cell>
          <cell r="C10" t="str">
            <v>protein ubiquitination</v>
          </cell>
          <cell r="D10" t="str">
            <v>biological_process</v>
          </cell>
          <cell r="E10" t="str">
            <v>Bualt01G0128800, Bualt04G0015000</v>
          </cell>
        </row>
        <row r="11">
          <cell r="A11" t="str">
            <v>GO:0004662</v>
          </cell>
          <cell r="B11">
            <v>4.4674767156107801E-4</v>
          </cell>
          <cell r="C11" t="str">
            <v>CAAX-protein geranylgeranyltransferase activity</v>
          </cell>
          <cell r="D11" t="str">
            <v>molecular_function</v>
          </cell>
          <cell r="E11" t="str">
            <v>Bualt01G0129100</v>
          </cell>
        </row>
        <row r="12">
          <cell r="A12" t="str">
            <v>GO:0018344</v>
          </cell>
          <cell r="B12">
            <v>1.5629183394991601E-3</v>
          </cell>
          <cell r="C12" t="str">
            <v>protein geranylgeranylation</v>
          </cell>
          <cell r="D12" t="str">
            <v>biological_process</v>
          </cell>
          <cell r="E12" t="str">
            <v>Bualt01G0129100</v>
          </cell>
        </row>
        <row r="13">
          <cell r="A13" t="str">
            <v>GO:0009788</v>
          </cell>
          <cell r="B13">
            <v>1.8626407420581099E-2</v>
          </cell>
          <cell r="C13" t="str">
            <v>negative regulation of abscisic acid-activated signaling pathway</v>
          </cell>
          <cell r="D13" t="str">
            <v>biological_process</v>
          </cell>
          <cell r="E13" t="str">
            <v>Bualt01G0129100</v>
          </cell>
        </row>
        <row r="14">
          <cell r="A14" t="str">
            <v>GO:0009982</v>
          </cell>
          <cell r="B14">
            <v>4.9054489903412003E-3</v>
          </cell>
          <cell r="C14" t="str">
            <v>pseudouridine synthase activity</v>
          </cell>
          <cell r="D14" t="str">
            <v>molecular_function</v>
          </cell>
          <cell r="E14" t="str">
            <v>Bualt01G0145000</v>
          </cell>
        </row>
        <row r="15">
          <cell r="A15" t="str">
            <v>GO:0001522</v>
          </cell>
          <cell r="B15">
            <v>6.6844680308709298E-3</v>
          </cell>
          <cell r="C15" t="str">
            <v>pseudouridine synthesis</v>
          </cell>
          <cell r="D15" t="str">
            <v>biological_process</v>
          </cell>
          <cell r="E15" t="str">
            <v>Bualt01G0145000</v>
          </cell>
        </row>
        <row r="16">
          <cell r="A16" t="str">
            <v>GO:0019899</v>
          </cell>
          <cell r="B16">
            <v>1.0234872888014401E-2</v>
          </cell>
          <cell r="C16" t="str">
            <v>enzyme binding</v>
          </cell>
          <cell r="D16" t="str">
            <v>molecular_function</v>
          </cell>
          <cell r="E16" t="str">
            <v>Bualt01G0145000</v>
          </cell>
        </row>
        <row r="17">
          <cell r="A17" t="str">
            <v>GO:0008033</v>
          </cell>
          <cell r="B17">
            <v>1.37751183184896E-2</v>
          </cell>
          <cell r="C17" t="str">
            <v>tRNA processing</v>
          </cell>
          <cell r="D17" t="str">
            <v>biological_process</v>
          </cell>
          <cell r="E17" t="str">
            <v>Bualt01G0145000</v>
          </cell>
        </row>
        <row r="18">
          <cell r="A18" t="str">
            <v>GO:0019827</v>
          </cell>
          <cell r="B18">
            <v>4.9054489903412003E-3</v>
          </cell>
          <cell r="C18" t="str">
            <v>stem cell maintenance</v>
          </cell>
          <cell r="D18" t="str">
            <v>biological_process</v>
          </cell>
          <cell r="E18" t="str">
            <v>Bualt02G0034800</v>
          </cell>
        </row>
        <row r="19">
          <cell r="A19" t="str">
            <v>GO:0006413</v>
          </cell>
          <cell r="B19">
            <v>1.28910082133659E-2</v>
          </cell>
          <cell r="C19" t="str">
            <v>translational initiation</v>
          </cell>
          <cell r="D19" t="str">
            <v>biological_process</v>
          </cell>
          <cell r="E19" t="str">
            <v>Bualt02G0034800</v>
          </cell>
        </row>
        <row r="20">
          <cell r="A20" t="str">
            <v>GO:0031047</v>
          </cell>
          <cell r="B20">
            <v>2.2581427512552699E-2</v>
          </cell>
          <cell r="C20" t="str">
            <v>gene silencing by RNA</v>
          </cell>
          <cell r="D20" t="str">
            <v>biological_process</v>
          </cell>
          <cell r="E20" t="str">
            <v>Bualt02G0034800</v>
          </cell>
        </row>
        <row r="21">
          <cell r="A21" t="str">
            <v>GO:0003743</v>
          </cell>
          <cell r="B21">
            <v>2.56487298689086E-2</v>
          </cell>
          <cell r="C21" t="str">
            <v>translation initiation factor activity</v>
          </cell>
          <cell r="D21" t="str">
            <v>molecular_function</v>
          </cell>
          <cell r="E21" t="str">
            <v>Bualt02G0034800</v>
          </cell>
        </row>
        <row r="22">
          <cell r="A22" t="str">
            <v>GO:0048366</v>
          </cell>
          <cell r="B22">
            <v>4.9481999352039202E-2</v>
          </cell>
          <cell r="C22" t="str">
            <v>leaf development</v>
          </cell>
          <cell r="D22" t="str">
            <v>biological_process</v>
          </cell>
          <cell r="E22" t="str">
            <v>Bualt02G0034800</v>
          </cell>
        </row>
        <row r="23">
          <cell r="A23" t="str">
            <v>GO:0060154</v>
          </cell>
          <cell r="B23">
            <v>2.2339379858815099E-4</v>
          </cell>
          <cell r="C23" t="str">
            <v>cellular process regulating host cell cycle in response to virus</v>
          </cell>
          <cell r="D23" t="str">
            <v>biological_process</v>
          </cell>
          <cell r="E23" t="str">
            <v>Bualt04G0015000</v>
          </cell>
        </row>
        <row r="24">
          <cell r="A24" t="str">
            <v>GO:0034450</v>
          </cell>
          <cell r="B24">
            <v>2.45513675854771E-3</v>
          </cell>
          <cell r="C24" t="str">
            <v>ubiquitin-ubiquitin ligase activity</v>
          </cell>
          <cell r="D24" t="str">
            <v>molecular_function</v>
          </cell>
          <cell r="E24" t="str">
            <v>Bualt04G0015000</v>
          </cell>
        </row>
        <row r="25">
          <cell r="A25" t="str">
            <v>GO:0000151</v>
          </cell>
          <cell r="B25">
            <v>6.0176343170240997E-3</v>
          </cell>
          <cell r="C25" t="str">
            <v>ubiquitin ligase complex</v>
          </cell>
          <cell r="D25" t="str">
            <v>cellular_component</v>
          </cell>
          <cell r="E25" t="str">
            <v>Bualt04G0015000</v>
          </cell>
        </row>
        <row r="26">
          <cell r="A26" t="str">
            <v>GO:0030163</v>
          </cell>
          <cell r="B26">
            <v>2.2142611601324601E-2</v>
          </cell>
          <cell r="C26" t="str">
            <v>protein catabolic process</v>
          </cell>
          <cell r="D26" t="str">
            <v>biological_process</v>
          </cell>
          <cell r="E26" t="str">
            <v>Bualt04G0015000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Sichuan.intersect2.geneli"/>
    </sheetNames>
    <sheetDataSet>
      <sheetData sheetId="0">
        <row r="2">
          <cell r="A2" t="str">
            <v>GO:0045879</v>
          </cell>
          <cell r="B2">
            <v>6.2550263604682296E-4</v>
          </cell>
          <cell r="C2" t="str">
            <v>negative regulation of smoothened signaling pathway</v>
          </cell>
          <cell r="D2" t="str">
            <v>biological_process</v>
          </cell>
          <cell r="E2" t="str">
            <v>Bualt14G0101800</v>
          </cell>
        </row>
        <row r="3">
          <cell r="A3" t="str">
            <v>GO:0002944</v>
          </cell>
          <cell r="B3">
            <v>1.2506419489951E-3</v>
          </cell>
          <cell r="C3" t="str">
            <v>cyclin K-CDK12 complex</v>
          </cell>
          <cell r="D3" t="str">
            <v>cellular_component</v>
          </cell>
          <cell r="E3" t="str">
            <v>Bualt04G0012000</v>
          </cell>
        </row>
        <row r="4">
          <cell r="A4" t="str">
            <v>GO:0043405</v>
          </cell>
          <cell r="B4">
            <v>1.2506419489951E-3</v>
          </cell>
          <cell r="C4" t="str">
            <v>regulation of MAP kinase activity</v>
          </cell>
          <cell r="D4" t="str">
            <v>biological_process</v>
          </cell>
          <cell r="E4" t="str">
            <v>Bualt04G0012000</v>
          </cell>
        </row>
        <row r="5">
          <cell r="A5" t="str">
            <v>GO:0019781</v>
          </cell>
          <cell r="B5">
            <v>1.87541813365614E-3</v>
          </cell>
          <cell r="C5" t="str">
            <v>NEDD8 activating enzyme activity</v>
          </cell>
          <cell r="D5" t="str">
            <v>molecular_function</v>
          </cell>
          <cell r="E5" t="str">
            <v>Bualt14G0101800</v>
          </cell>
        </row>
        <row r="6">
          <cell r="A6" t="str">
            <v>GO:0019908</v>
          </cell>
          <cell r="B6">
            <v>1.87541813365614E-3</v>
          </cell>
          <cell r="C6" t="str">
            <v>nuclear cyclin-dependent protein kinase holoenzyme complex</v>
          </cell>
          <cell r="D6" t="str">
            <v>cellular_component</v>
          </cell>
          <cell r="E6" t="str">
            <v>Bualt04G0012000</v>
          </cell>
        </row>
        <row r="7">
          <cell r="A7" t="str">
            <v>GO:0030332</v>
          </cell>
          <cell r="B7">
            <v>3.1238818968830199E-3</v>
          </cell>
          <cell r="C7" t="str">
            <v>cyclin binding</v>
          </cell>
          <cell r="D7" t="str">
            <v>molecular_function</v>
          </cell>
          <cell r="E7" t="str">
            <v>Bualt04G0012000</v>
          </cell>
        </row>
        <row r="8">
          <cell r="A8" t="str">
            <v>GO:0015773</v>
          </cell>
          <cell r="B8">
            <v>3.74756986459289E-3</v>
          </cell>
          <cell r="C8" t="str">
            <v>raffinose transport</v>
          </cell>
          <cell r="D8" t="str">
            <v>biological_process</v>
          </cell>
          <cell r="E8" t="str">
            <v>Bualt12G0108000</v>
          </cell>
        </row>
        <row r="9">
          <cell r="A9" t="str">
            <v>GO:0016881</v>
          </cell>
          <cell r="B9">
            <v>3.74756986459289E-3</v>
          </cell>
          <cell r="C9" t="str">
            <v>acid-amino acid ligase activity</v>
          </cell>
          <cell r="D9" t="str">
            <v>molecular_function</v>
          </cell>
          <cell r="E9" t="str">
            <v>Bualt14G0101800</v>
          </cell>
        </row>
        <row r="10">
          <cell r="A10" t="str">
            <v>GO:0070816</v>
          </cell>
          <cell r="B10">
            <v>3.74756986459289E-3</v>
          </cell>
          <cell r="C10" t="str">
            <v>phosphorylation of RNA polymerase II C-terminal domain</v>
          </cell>
          <cell r="D10" t="str">
            <v>biological_process</v>
          </cell>
          <cell r="E10" t="str">
            <v>Bualt04G0012000</v>
          </cell>
        </row>
        <row r="11">
          <cell r="A11" t="str">
            <v>GO:0047216</v>
          </cell>
          <cell r="B11">
            <v>4.3708954823036298E-3</v>
          </cell>
          <cell r="C11" t="str">
            <v>inositol 3-alpha-galactosyltransferase activity</v>
          </cell>
          <cell r="D11" t="str">
            <v>molecular_function</v>
          </cell>
          <cell r="E11" t="str">
            <v>Bualt12G0108000</v>
          </cell>
        </row>
        <row r="12">
          <cell r="A12" t="str">
            <v>GO:0052576</v>
          </cell>
          <cell r="B12">
            <v>4.3708954823036298E-3</v>
          </cell>
          <cell r="C12" t="str">
            <v>carbohydrate storage</v>
          </cell>
          <cell r="D12" t="str">
            <v>biological_process</v>
          </cell>
          <cell r="E12" t="str">
            <v>Bualt12G0108000</v>
          </cell>
        </row>
        <row r="13">
          <cell r="A13" t="str">
            <v>GO:0008641</v>
          </cell>
          <cell r="B13">
            <v>5.6164604449640797E-3</v>
          </cell>
          <cell r="C13" t="str">
            <v>small protein activating enzyme activity</v>
          </cell>
          <cell r="D13" t="str">
            <v>molecular_function</v>
          </cell>
          <cell r="E13" t="str">
            <v>Bualt14G0101800</v>
          </cell>
        </row>
        <row r="14">
          <cell r="A14" t="str">
            <v>GO:0010325</v>
          </cell>
          <cell r="B14">
            <v>5.6164604449640797E-3</v>
          </cell>
          <cell r="C14" t="str">
            <v>raffinose family oligosaccharide biosynthetic process</v>
          </cell>
          <cell r="D14" t="str">
            <v>biological_process</v>
          </cell>
          <cell r="E14" t="str">
            <v>Bualt12G0108000</v>
          </cell>
        </row>
        <row r="15">
          <cell r="A15" t="str">
            <v>GO:0045116</v>
          </cell>
          <cell r="B15">
            <v>5.6164604449640797E-3</v>
          </cell>
          <cell r="C15" t="str">
            <v>protein neddylation</v>
          </cell>
          <cell r="D15" t="str">
            <v>biological_process</v>
          </cell>
          <cell r="E15" t="str">
            <v>Bualt14G0101800</v>
          </cell>
        </row>
        <row r="16">
          <cell r="A16" t="str">
            <v>GO:0019863</v>
          </cell>
          <cell r="B16">
            <v>9.9645523251693704E-3</v>
          </cell>
          <cell r="C16" t="str">
            <v>IgE binding</v>
          </cell>
          <cell r="D16" t="str">
            <v>molecular_function</v>
          </cell>
          <cell r="E16" t="str">
            <v>Bualt14G0005100</v>
          </cell>
        </row>
        <row r="17">
          <cell r="A17" t="str">
            <v>GO:0043484</v>
          </cell>
          <cell r="B17">
            <v>1.18226102365468E-2</v>
          </cell>
          <cell r="C17" t="str">
            <v>regulation of RNA splicing</v>
          </cell>
          <cell r="D17" t="str">
            <v>biological_process</v>
          </cell>
          <cell r="E17" t="str">
            <v>Bualt04G0012000</v>
          </cell>
        </row>
        <row r="18">
          <cell r="A18" t="str">
            <v>GO:0005524</v>
          </cell>
          <cell r="B18">
            <v>1.2832019828936199E-2</v>
          </cell>
          <cell r="C18" t="str">
            <v>ATP binding</v>
          </cell>
          <cell r="D18" t="str">
            <v>molecular_function</v>
          </cell>
          <cell r="E18" t="str">
            <v>Bualt04G0012000, Bualt07G0115000, Bualt13G0073000, Bualt14G0060700, Bualt14G0101800, Bualt14G0101900</v>
          </cell>
        </row>
        <row r="19">
          <cell r="A19" t="str">
            <v>GO:0002230</v>
          </cell>
          <cell r="B19">
            <v>1.30595160331042E-2</v>
          </cell>
          <cell r="C19" t="str">
            <v>positive regulation of defense response to virus by host</v>
          </cell>
          <cell r="D19" t="str">
            <v>biological_process</v>
          </cell>
          <cell r="E19" t="str">
            <v>Bualt14G0060700</v>
          </cell>
        </row>
        <row r="20">
          <cell r="A20" t="str">
            <v>GO:0006012</v>
          </cell>
          <cell r="B20">
            <v>1.55290158285823E-2</v>
          </cell>
          <cell r="C20" t="str">
            <v>galactose metabolic process</v>
          </cell>
          <cell r="D20" t="str">
            <v>biological_process</v>
          </cell>
          <cell r="E20" t="str">
            <v>Bualt12G0108000</v>
          </cell>
        </row>
        <row r="21">
          <cell r="A21" t="str">
            <v>GO:0005388</v>
          </cell>
          <cell r="B21">
            <v>1.7992776838656299E-2</v>
          </cell>
          <cell r="C21" t="str">
            <v>calcium-transporting ATPase activity</v>
          </cell>
          <cell r="D21" t="str">
            <v>molecular_function</v>
          </cell>
          <cell r="E21" t="str">
            <v>Bualt14G0101900</v>
          </cell>
        </row>
        <row r="22">
          <cell r="A22" t="str">
            <v>GO:0071446</v>
          </cell>
          <cell r="B22">
            <v>1.7992776838656299E-2</v>
          </cell>
          <cell r="C22" t="str">
            <v>cellular response to salicylic acid stimulus</v>
          </cell>
          <cell r="D22" t="str">
            <v>biological_process</v>
          </cell>
          <cell r="E22" t="str">
            <v>Bualt14G0060700</v>
          </cell>
        </row>
        <row r="23">
          <cell r="A23" t="str">
            <v>GO:0047911</v>
          </cell>
          <cell r="B23">
            <v>1.9222509147772099E-2</v>
          </cell>
          <cell r="C23" t="str">
            <v>galacturan 1,4-alpha-galacturonidase activity</v>
          </cell>
          <cell r="D23" t="str">
            <v>molecular_function</v>
          </cell>
          <cell r="E23" t="str">
            <v>Bualt14G0005100</v>
          </cell>
        </row>
        <row r="24">
          <cell r="A24" t="str">
            <v>GO:0008559</v>
          </cell>
          <cell r="B24">
            <v>2.1677685058122401E-2</v>
          </cell>
          <cell r="C24" t="str">
            <v>xenobiotic-transporting ATPase activity</v>
          </cell>
          <cell r="D24" t="str">
            <v>molecular_function</v>
          </cell>
          <cell r="E24" t="str">
            <v>Bualt07G0115000</v>
          </cell>
        </row>
        <row r="25">
          <cell r="A25" t="str">
            <v>GO:0016705</v>
          </cell>
          <cell r="B25">
            <v>2.6099619539488798E-2</v>
          </cell>
          <cell r="C25" t="str">
            <v>oxidoreductase activity, acting on paired donors, with incorporation or reduction of molecular oxygen</v>
          </cell>
          <cell r="D25" t="str">
            <v>molecular_function</v>
          </cell>
          <cell r="E25" t="str">
            <v>Bualt07G0114700, Bualt07G0114900</v>
          </cell>
        </row>
        <row r="26">
          <cell r="A26" t="str">
            <v>GO:0008353</v>
          </cell>
          <cell r="B26">
            <v>2.7180979463232498E-2</v>
          </cell>
          <cell r="C26" t="str">
            <v>RNA polymerase II carboxy-terminal domain kinase activity</v>
          </cell>
          <cell r="D26" t="str">
            <v>molecular_function</v>
          </cell>
          <cell r="E26" t="str">
            <v>Bualt04G0012000</v>
          </cell>
        </row>
        <row r="27">
          <cell r="A27" t="str">
            <v>GO:0004693</v>
          </cell>
          <cell r="B27">
            <v>2.90090134760356E-2</v>
          </cell>
          <cell r="C27" t="str">
            <v>cyclin-dependent protein serine/threonine kinase activity</v>
          </cell>
          <cell r="D27" t="str">
            <v>molecular_function</v>
          </cell>
          <cell r="E27" t="str">
            <v>Bualt04G0012000</v>
          </cell>
        </row>
        <row r="28">
          <cell r="A28" t="str">
            <v>GO:0004497</v>
          </cell>
          <cell r="B28">
            <v>2.9264557309636001E-2</v>
          </cell>
          <cell r="C28" t="str">
            <v>monooxygenase activity</v>
          </cell>
          <cell r="D28" t="str">
            <v>molecular_function</v>
          </cell>
          <cell r="E28" t="str">
            <v>Bualt07G0114700, Bualt07G0114900</v>
          </cell>
        </row>
        <row r="29">
          <cell r="A29" t="str">
            <v>GO:0051707</v>
          </cell>
          <cell r="B29">
            <v>2.96176489724016E-2</v>
          </cell>
          <cell r="C29" t="str">
            <v>response to other organism</v>
          </cell>
          <cell r="D29" t="str">
            <v>biological_process</v>
          </cell>
          <cell r="E29" t="str">
            <v>Bualt14G0060700</v>
          </cell>
        </row>
        <row r="30">
          <cell r="A30" t="str">
            <v>GO:0016102</v>
          </cell>
          <cell r="B30">
            <v>3.2048650163081199E-2</v>
          </cell>
          <cell r="C30" t="str">
            <v>diterpenoid biosynthetic process</v>
          </cell>
          <cell r="D30" t="str">
            <v>biological_process</v>
          </cell>
          <cell r="E30" t="str">
            <v>Bualt07G0114700</v>
          </cell>
        </row>
        <row r="31">
          <cell r="A31" t="str">
            <v>GO:0008565</v>
          </cell>
          <cell r="B31">
            <v>3.3262028944248401E-2</v>
          </cell>
          <cell r="C31" t="str">
            <v>protein transporter activity</v>
          </cell>
          <cell r="D31" t="str">
            <v>molecular_function</v>
          </cell>
          <cell r="E31" t="str">
            <v>Bualt14G0101800</v>
          </cell>
        </row>
        <row r="32">
          <cell r="A32" t="str">
            <v>GO:0070417</v>
          </cell>
          <cell r="B32">
            <v>3.5684550475645803E-2</v>
          </cell>
          <cell r="C32" t="str">
            <v>cellular response to cold</v>
          </cell>
          <cell r="D32" t="str">
            <v>biological_process</v>
          </cell>
          <cell r="E32" t="str">
            <v>Bualt12G0108000</v>
          </cell>
        </row>
        <row r="33">
          <cell r="A33" t="str">
            <v>GO:0008080</v>
          </cell>
          <cell r="B33">
            <v>3.6893696260349398E-2</v>
          </cell>
          <cell r="C33" t="str">
            <v>N-acetyltransferase activity</v>
          </cell>
          <cell r="D33" t="str">
            <v>molecular_function</v>
          </cell>
          <cell r="E33" t="str">
            <v>Bualt14G0102000</v>
          </cell>
        </row>
        <row r="34">
          <cell r="A34" t="str">
            <v>GO:0016746</v>
          </cell>
          <cell r="B34">
            <v>3.8704775472609497E-2</v>
          </cell>
          <cell r="C34" t="str">
            <v>transferase activity, transferring acyl groups</v>
          </cell>
          <cell r="D34" t="str">
            <v>molecular_function</v>
          </cell>
          <cell r="E34" t="str">
            <v>Bualt14G0102000</v>
          </cell>
        </row>
        <row r="35">
          <cell r="A35" t="str">
            <v>GO:0004650</v>
          </cell>
          <cell r="B35">
            <v>3.9307765442741803E-2</v>
          </cell>
          <cell r="C35" t="str">
            <v>polygalacturonase activity</v>
          </cell>
          <cell r="D35" t="str">
            <v>molecular_function</v>
          </cell>
          <cell r="E35" t="str">
            <v>Bualt14G0005100</v>
          </cell>
        </row>
        <row r="36">
          <cell r="A36" t="str">
            <v>GO:0020037</v>
          </cell>
          <cell r="B36">
            <v>4.5420473067855502E-2</v>
          </cell>
          <cell r="C36" t="str">
            <v>heme binding</v>
          </cell>
          <cell r="D36" t="str">
            <v>molecular_function</v>
          </cell>
          <cell r="E36" t="str">
            <v>Bualt07G0114700, Bualt07G0114900</v>
          </cell>
        </row>
        <row r="37">
          <cell r="A37" t="str">
            <v>GO:0006606</v>
          </cell>
          <cell r="B37">
            <v>4.5917515087343999E-2</v>
          </cell>
          <cell r="C37" t="str">
            <v>protein import into nucleus</v>
          </cell>
          <cell r="D37" t="str">
            <v>biological_process</v>
          </cell>
          <cell r="E37" t="str">
            <v>Bualt14G0101800</v>
          </cell>
        </row>
        <row r="38">
          <cell r="A38" t="str">
            <v>GO:0042626</v>
          </cell>
          <cell r="B38">
            <v>4.5917515087343999E-2</v>
          </cell>
          <cell r="C38" t="str">
            <v>ATPase activity, coupled to transmembrane movement of substances</v>
          </cell>
          <cell r="D38" t="str">
            <v>molecular_function</v>
          </cell>
          <cell r="E38" t="str">
            <v>Bualt07G0115000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Tibet.intersect2.genelist"/>
    </sheetNames>
    <sheetDataSet>
      <sheetData sheetId="0">
        <row r="2">
          <cell r="A2" t="str">
            <v>GO:0050764</v>
          </cell>
          <cell r="B2">
            <v>1.0722902332231301E-3</v>
          </cell>
          <cell r="C2" t="str">
            <v>regulation of phagocytosis</v>
          </cell>
          <cell r="D2" t="str">
            <v>biological_process</v>
          </cell>
          <cell r="E2" t="str">
            <v>Bualt01G0194000</v>
          </cell>
        </row>
        <row r="3">
          <cell r="A3" t="str">
            <v>GO:0005355</v>
          </cell>
          <cell r="B3">
            <v>2.06786081615732E-3</v>
          </cell>
          <cell r="C3" t="str">
            <v>glucose transmembrane transporter activity</v>
          </cell>
          <cell r="D3" t="str">
            <v>molecular_function</v>
          </cell>
          <cell r="E3" t="str">
            <v>Bualt06G0145100, Bualt09G0008600</v>
          </cell>
        </row>
        <row r="4">
          <cell r="A4" t="str">
            <v>GO:0035428</v>
          </cell>
          <cell r="B4">
            <v>2.1331713134732401E-3</v>
          </cell>
          <cell r="C4" t="str">
            <v>hexose transmembrane transport</v>
          </cell>
          <cell r="D4" t="str">
            <v>biological_process</v>
          </cell>
          <cell r="E4" t="str">
            <v>Bualt06G0145100, Bualt09G0008600</v>
          </cell>
        </row>
        <row r="5">
          <cell r="A5" t="str">
            <v>GO:0046323</v>
          </cell>
          <cell r="B5">
            <v>2.1331713134732401E-3</v>
          </cell>
          <cell r="C5" t="str">
            <v>glucose import</v>
          </cell>
          <cell r="D5" t="str">
            <v>biological_process</v>
          </cell>
          <cell r="E5" t="str">
            <v>Bualt06G0145100, Bualt09G0008600</v>
          </cell>
        </row>
        <row r="6">
          <cell r="A6" t="str">
            <v>GO:0030837</v>
          </cell>
          <cell r="B6">
            <v>2.1434785194660399E-3</v>
          </cell>
          <cell r="C6" t="str">
            <v>negative regulation of actin filament polymerization</v>
          </cell>
          <cell r="D6" t="str">
            <v>biological_process</v>
          </cell>
          <cell r="E6" t="str">
            <v>Bualt01G0194000</v>
          </cell>
        </row>
        <row r="7">
          <cell r="A7" t="str">
            <v>GO:0045281</v>
          </cell>
          <cell r="B7">
            <v>2.1434785194660399E-3</v>
          </cell>
          <cell r="C7" t="str">
            <v>succinate dehydrogenase complex</v>
          </cell>
          <cell r="D7" t="str">
            <v>cellular_component</v>
          </cell>
          <cell r="E7" t="str">
            <v>Bualt16G0006000</v>
          </cell>
        </row>
        <row r="8">
          <cell r="A8" t="str">
            <v>GO:0009504</v>
          </cell>
          <cell r="B8">
            <v>2.26670414502886E-3</v>
          </cell>
          <cell r="C8" t="str">
            <v>cell plate</v>
          </cell>
          <cell r="D8" t="str">
            <v>cellular_component</v>
          </cell>
          <cell r="E8" t="str">
            <v>Bualt03G0177100, Bualt16G0005900</v>
          </cell>
        </row>
        <row r="9">
          <cell r="A9" t="str">
            <v>GO:0005351</v>
          </cell>
          <cell r="B9">
            <v>2.4742533075252501E-3</v>
          </cell>
          <cell r="C9" t="str">
            <v>sugar:proton symporter activity</v>
          </cell>
          <cell r="D9" t="str">
            <v>molecular_function</v>
          </cell>
          <cell r="E9" t="str">
            <v>Bualt06G0145100, Bualt09G0008600</v>
          </cell>
        </row>
        <row r="10">
          <cell r="A10" t="str">
            <v>GO:0022891</v>
          </cell>
          <cell r="B10">
            <v>2.4742533075252501E-3</v>
          </cell>
          <cell r="C10" t="str">
            <v>substrate-specific transmembrane transporter activity</v>
          </cell>
          <cell r="D10" t="str">
            <v>molecular_function</v>
          </cell>
          <cell r="E10" t="str">
            <v>Bualt06G0145100, Bualt09G0008600</v>
          </cell>
        </row>
        <row r="11">
          <cell r="A11" t="str">
            <v>GO:0005743</v>
          </cell>
          <cell r="B11">
            <v>2.8224238313226701E-3</v>
          </cell>
          <cell r="C11" t="str">
            <v>mitochondrial inner membrane</v>
          </cell>
          <cell r="D11" t="str">
            <v>cellular_component</v>
          </cell>
          <cell r="E11" t="str">
            <v>Bualt02G0110300, Bualt16G0005800, Bualt16G0006000</v>
          </cell>
        </row>
        <row r="12">
          <cell r="A12" t="str">
            <v>GO:0005887</v>
          </cell>
          <cell r="B12">
            <v>2.8523738117049598E-3</v>
          </cell>
          <cell r="C12" t="str">
            <v>integral component of plasma membrane</v>
          </cell>
          <cell r="D12" t="str">
            <v>cellular_component</v>
          </cell>
          <cell r="E12" t="str">
            <v>Bualt06G0145100, Bualt09G0008600, Bualt16G0005900</v>
          </cell>
        </row>
        <row r="13">
          <cell r="A13" t="str">
            <v>GO:0005353</v>
          </cell>
          <cell r="B13">
            <v>3.2135659419652699E-3</v>
          </cell>
          <cell r="C13" t="str">
            <v>fructose transmembrane transporter activity</v>
          </cell>
          <cell r="D13" t="str">
            <v>molecular_function</v>
          </cell>
          <cell r="E13" t="str">
            <v>Bualt06G0145100</v>
          </cell>
        </row>
        <row r="14">
          <cell r="A14" t="str">
            <v>GO:0015755</v>
          </cell>
          <cell r="B14">
            <v>3.2135659419652699E-3</v>
          </cell>
          <cell r="C14" t="str">
            <v>fructose transport</v>
          </cell>
          <cell r="D14" t="str">
            <v>biological_process</v>
          </cell>
          <cell r="E14" t="str">
            <v>Bualt06G0145100</v>
          </cell>
        </row>
        <row r="15">
          <cell r="A15" t="str">
            <v>GO:0045153</v>
          </cell>
          <cell r="B15">
            <v>3.2135659419652699E-3</v>
          </cell>
          <cell r="C15" t="str">
            <v>electron transporter, transferring electrons within CoQH2-cytochrome c reductase complex activity</v>
          </cell>
          <cell r="D15" t="str">
            <v>molecular_function</v>
          </cell>
          <cell r="E15" t="str">
            <v>Bualt16G0005800</v>
          </cell>
        </row>
        <row r="16">
          <cell r="A16" t="str">
            <v>GO:0045159</v>
          </cell>
          <cell r="B16">
            <v>3.2135659419652699E-3</v>
          </cell>
          <cell r="C16" t="str">
            <v>myosin II binding</v>
          </cell>
          <cell r="D16" t="str">
            <v>molecular_function</v>
          </cell>
          <cell r="E16" t="str">
            <v>Bualt01G0194000</v>
          </cell>
        </row>
        <row r="17">
          <cell r="A17" t="str">
            <v>GO:0015992</v>
          </cell>
          <cell r="B17">
            <v>4.1664150216196502E-3</v>
          </cell>
          <cell r="C17" t="str">
            <v>proton transport</v>
          </cell>
          <cell r="D17" t="str">
            <v>biological_process</v>
          </cell>
          <cell r="E17" t="str">
            <v>Bualt06G0145100, Bualt09G0008600</v>
          </cell>
        </row>
        <row r="18">
          <cell r="A18" t="str">
            <v>GO:0000104</v>
          </cell>
          <cell r="B18">
            <v>4.2825535829408698E-3</v>
          </cell>
          <cell r="C18" t="str">
            <v>succinate dehydrogenase activity</v>
          </cell>
          <cell r="D18" t="str">
            <v>molecular_function</v>
          </cell>
          <cell r="E18" t="str">
            <v>Bualt16G0006000</v>
          </cell>
        </row>
        <row r="19">
          <cell r="A19" t="str">
            <v>GO:0005746</v>
          </cell>
          <cell r="B19">
            <v>4.2825535829408698E-3</v>
          </cell>
          <cell r="C19" t="str">
            <v>mitochondrial respiratory chain</v>
          </cell>
          <cell r="D19" t="str">
            <v>cellular_component</v>
          </cell>
          <cell r="E19" t="str">
            <v>Bualt16G0005800</v>
          </cell>
        </row>
        <row r="20">
          <cell r="A20" t="str">
            <v>GO:0006121</v>
          </cell>
          <cell r="B20">
            <v>4.2825535829408698E-3</v>
          </cell>
          <cell r="C20" t="str">
            <v>mitochondrial electron transport, succinate to ubiquinone</v>
          </cell>
          <cell r="D20" t="str">
            <v>biological_process</v>
          </cell>
          <cell r="E20" t="str">
            <v>Bualt16G0006000</v>
          </cell>
        </row>
        <row r="21">
          <cell r="A21" t="str">
            <v>GO:0008177</v>
          </cell>
          <cell r="B21">
            <v>4.2825535829408698E-3</v>
          </cell>
          <cell r="C21" t="str">
            <v>succinate dehydrogenase (ubiquinone) activity</v>
          </cell>
          <cell r="D21" t="str">
            <v>molecular_function</v>
          </cell>
          <cell r="E21" t="str">
            <v>Bualt16G0006000</v>
          </cell>
        </row>
        <row r="22">
          <cell r="A22" t="str">
            <v>GO:0006119</v>
          </cell>
          <cell r="B22">
            <v>6.4172338441243404E-3</v>
          </cell>
          <cell r="C22" t="str">
            <v>oxidative phosphorylation</v>
          </cell>
          <cell r="D22" t="str">
            <v>biological_process</v>
          </cell>
          <cell r="E22" t="str">
            <v>Bualt16G0005800</v>
          </cell>
        </row>
        <row r="23">
          <cell r="A23" t="str">
            <v>GO:0015758</v>
          </cell>
          <cell r="B23">
            <v>6.4172338441243404E-3</v>
          </cell>
          <cell r="C23" t="str">
            <v>glucose transport</v>
          </cell>
          <cell r="D23" t="str">
            <v>biological_process</v>
          </cell>
          <cell r="E23" t="str">
            <v>Bualt06G0145100</v>
          </cell>
        </row>
        <row r="24">
          <cell r="A24" t="str">
            <v>GO:0048870</v>
          </cell>
          <cell r="B24">
            <v>6.4172338441243404E-3</v>
          </cell>
          <cell r="C24" t="str">
            <v>cell motility</v>
          </cell>
          <cell r="D24" t="str">
            <v>biological_process</v>
          </cell>
          <cell r="E24" t="str">
            <v>Bualt01G0194000</v>
          </cell>
        </row>
        <row r="25">
          <cell r="A25" t="str">
            <v>GO:0051538</v>
          </cell>
          <cell r="B25">
            <v>6.4172338441243404E-3</v>
          </cell>
          <cell r="C25" t="str">
            <v>3 iron, 4 sulfur cluster binding</v>
          </cell>
          <cell r="D25" t="str">
            <v>molecular_function</v>
          </cell>
          <cell r="E25" t="str">
            <v>Bualt16G0006000</v>
          </cell>
        </row>
        <row r="26">
          <cell r="A26" t="str">
            <v>GO:0004550</v>
          </cell>
          <cell r="B26">
            <v>7.4829286236980297E-3</v>
          </cell>
          <cell r="C26" t="str">
            <v>nucleoside diphosphate kinase activity</v>
          </cell>
          <cell r="D26" t="str">
            <v>molecular_function</v>
          </cell>
          <cell r="E26" t="str">
            <v>Bualt01G0193900</v>
          </cell>
        </row>
        <row r="27">
          <cell r="A27" t="str">
            <v>GO:0006183</v>
          </cell>
          <cell r="B27">
            <v>7.4829286236980297E-3</v>
          </cell>
          <cell r="C27" t="str">
            <v>GTP biosynthetic process</v>
          </cell>
          <cell r="D27" t="str">
            <v>biological_process</v>
          </cell>
          <cell r="E27" t="str">
            <v>Bualt01G0193900</v>
          </cell>
        </row>
        <row r="28">
          <cell r="A28" t="str">
            <v>GO:0006228</v>
          </cell>
          <cell r="B28">
            <v>7.4829286236980297E-3</v>
          </cell>
          <cell r="C28" t="str">
            <v>UTP biosynthetic process</v>
          </cell>
          <cell r="D28" t="str">
            <v>biological_process</v>
          </cell>
          <cell r="E28" t="str">
            <v>Bualt01G0193900</v>
          </cell>
        </row>
        <row r="29">
          <cell r="A29" t="str">
            <v>GO:0008643</v>
          </cell>
          <cell r="B29">
            <v>8.3730773394308407E-3</v>
          </cell>
          <cell r="C29" t="str">
            <v>carbohydrate transport</v>
          </cell>
          <cell r="D29" t="str">
            <v>biological_process</v>
          </cell>
          <cell r="E29" t="str">
            <v>Bualt06G0145100, Bualt09G0008600</v>
          </cell>
        </row>
        <row r="30">
          <cell r="A30" t="str">
            <v>GO:0005749</v>
          </cell>
          <cell r="B30">
            <v>8.5475279404815495E-3</v>
          </cell>
          <cell r="C30" t="str">
            <v>mitochondrial respiratory chain complex II, succinate dehydrogenase complex (ubiquinone)</v>
          </cell>
          <cell r="D30" t="str">
            <v>cellular_component</v>
          </cell>
          <cell r="E30" t="str">
            <v>Bualt16G0006000</v>
          </cell>
        </row>
        <row r="31">
          <cell r="A31" t="str">
            <v>GO:0045273</v>
          </cell>
          <cell r="B31">
            <v>9.6110328716261101E-3</v>
          </cell>
          <cell r="C31" t="str">
            <v>respiratory chain complex II</v>
          </cell>
          <cell r="D31" t="str">
            <v>cellular_component</v>
          </cell>
          <cell r="E31" t="str">
            <v>Bualt16G0006000</v>
          </cell>
        </row>
        <row r="32">
          <cell r="A32" t="str">
            <v>GO:0005750</v>
          </cell>
          <cell r="B32">
            <v>1.06734444932719E-2</v>
          </cell>
          <cell r="C32" t="str">
            <v>mitochondrial respiratory chain complex III</v>
          </cell>
          <cell r="D32" t="str">
            <v>cellular_component</v>
          </cell>
          <cell r="E32" t="str">
            <v>Bualt16G0005800</v>
          </cell>
        </row>
        <row r="33">
          <cell r="A33" t="str">
            <v>GO:0006241</v>
          </cell>
          <cell r="B33">
            <v>1.06734444932719E-2</v>
          </cell>
          <cell r="C33" t="str">
            <v>CTP biosynthetic process</v>
          </cell>
          <cell r="D33" t="str">
            <v>biological_process</v>
          </cell>
          <cell r="E33" t="str">
            <v>Bualt01G0193900</v>
          </cell>
        </row>
        <row r="34">
          <cell r="A34" t="str">
            <v>GO:0000148</v>
          </cell>
          <cell r="B34">
            <v>1.17347638805489E-2</v>
          </cell>
          <cell r="C34" t="str">
            <v>1,3-beta-D-glucan synthase complex</v>
          </cell>
          <cell r="D34" t="str">
            <v>cellular_component</v>
          </cell>
          <cell r="E34" t="str">
            <v>Bualt03G0177100</v>
          </cell>
        </row>
        <row r="35">
          <cell r="A35" t="str">
            <v>GO:0003843</v>
          </cell>
          <cell r="B35">
            <v>1.17347638805489E-2</v>
          </cell>
          <cell r="C35" t="str">
            <v>1,3-beta-D-glucan synthase activity</v>
          </cell>
          <cell r="D35" t="str">
            <v>molecular_function</v>
          </cell>
          <cell r="E35" t="str">
            <v>Bualt03G0177100</v>
          </cell>
        </row>
        <row r="36">
          <cell r="A36" t="str">
            <v>GO:0006075</v>
          </cell>
          <cell r="B36">
            <v>1.17347638805489E-2</v>
          </cell>
          <cell r="C36" t="str">
            <v>(1-&gt;3)-beta-D-glucan biosynthetic process</v>
          </cell>
          <cell r="D36" t="str">
            <v>biological_process</v>
          </cell>
          <cell r="E36" t="str">
            <v>Bualt03G0177100</v>
          </cell>
        </row>
        <row r="37">
          <cell r="A37" t="str">
            <v>GO:0006122</v>
          </cell>
          <cell r="B37">
            <v>1.17347638805489E-2</v>
          </cell>
          <cell r="C37" t="str">
            <v>mitochondrial electron transport, ubiquinol to cytochrome c</v>
          </cell>
          <cell r="D37" t="str">
            <v>biological_process</v>
          </cell>
          <cell r="E37" t="str">
            <v>Bualt16G0005800</v>
          </cell>
        </row>
        <row r="38">
          <cell r="A38" t="str">
            <v>GO:0005740</v>
          </cell>
          <cell r="B38">
            <v>1.3854130247471501E-2</v>
          </cell>
          <cell r="C38" t="str">
            <v>mitochondrial envelope</v>
          </cell>
          <cell r="D38" t="str">
            <v>cellular_component</v>
          </cell>
          <cell r="E38" t="str">
            <v>Bualt02G0110300</v>
          </cell>
        </row>
        <row r="39">
          <cell r="A39" t="str">
            <v>GO:0016985</v>
          </cell>
          <cell r="B39">
            <v>1.4912179372334499E-2</v>
          </cell>
          <cell r="C39" t="str">
            <v>mannan endo-1,4-beta-mannosidase activity</v>
          </cell>
          <cell r="D39" t="str">
            <v>molecular_function</v>
          </cell>
          <cell r="E39" t="str">
            <v>Bualt08G0148500</v>
          </cell>
        </row>
        <row r="40">
          <cell r="A40" t="str">
            <v>GO:0009055</v>
          </cell>
          <cell r="B40">
            <v>1.5971471955318901E-2</v>
          </cell>
          <cell r="C40" t="str">
            <v>electron carrier activity</v>
          </cell>
          <cell r="D40" t="str">
            <v>molecular_function</v>
          </cell>
          <cell r="E40" t="str">
            <v>Bualt16G0005800, Bualt16G0006000</v>
          </cell>
        </row>
        <row r="41">
          <cell r="A41" t="str">
            <v>GO:0009845</v>
          </cell>
          <cell r="B41">
            <v>1.5971471955318901E-2</v>
          </cell>
          <cell r="C41" t="str">
            <v>seed germination</v>
          </cell>
          <cell r="D41" t="str">
            <v>biological_process</v>
          </cell>
          <cell r="E41" t="str">
            <v>Bualt06G0145100, Bualt08G0148500</v>
          </cell>
        </row>
        <row r="42">
          <cell r="A42" t="str">
            <v>GO:0031969</v>
          </cell>
          <cell r="B42">
            <v>1.8377296956892601E-2</v>
          </cell>
          <cell r="C42" t="str">
            <v>chloroplast membrane</v>
          </cell>
          <cell r="D42" t="str">
            <v>cellular_component</v>
          </cell>
          <cell r="E42" t="str">
            <v>Bualt06G0145100, Bualt09G0008600</v>
          </cell>
        </row>
        <row r="43">
          <cell r="A43" t="str">
            <v>GO:0009937</v>
          </cell>
          <cell r="B43">
            <v>1.91335071283717E-2</v>
          </cell>
          <cell r="C43" t="str">
            <v>regulation of gibberellic acid mediated signaling pathway</v>
          </cell>
          <cell r="D43" t="str">
            <v>biological_process</v>
          </cell>
          <cell r="E43" t="str">
            <v>Bualt03G0191200</v>
          </cell>
        </row>
        <row r="44">
          <cell r="A44" t="str">
            <v>GO:0004129</v>
          </cell>
          <cell r="B44">
            <v>2.4385792219531899E-2</v>
          </cell>
          <cell r="C44" t="str">
            <v>cytochrome-c oxidase activity</v>
          </cell>
          <cell r="D44" t="str">
            <v>molecular_function</v>
          </cell>
          <cell r="E44" t="str">
            <v>Bualt02G0110300</v>
          </cell>
        </row>
        <row r="45">
          <cell r="A45" t="str">
            <v>GO:0030587</v>
          </cell>
          <cell r="B45">
            <v>2.5433009938872202E-2</v>
          </cell>
          <cell r="C45" t="str">
            <v>sorocarp development</v>
          </cell>
          <cell r="D45" t="str">
            <v>biological_process</v>
          </cell>
          <cell r="E45" t="str">
            <v>Bualt01G0194000</v>
          </cell>
        </row>
        <row r="46">
          <cell r="A46" t="str">
            <v>GO:0071944</v>
          </cell>
          <cell r="B46">
            <v>3.0652960400721199E-2</v>
          </cell>
          <cell r="C46" t="str">
            <v>cell periphery</v>
          </cell>
          <cell r="D46" t="str">
            <v>cellular_component</v>
          </cell>
          <cell r="E46" t="str">
            <v>Bualt08G0148500</v>
          </cell>
        </row>
        <row r="47">
          <cell r="A47" t="str">
            <v>GO:0010431</v>
          </cell>
          <cell r="B47">
            <v>3.3772058243516E-2</v>
          </cell>
          <cell r="C47" t="str">
            <v>seed maturation</v>
          </cell>
          <cell r="D47" t="str">
            <v>biological_process</v>
          </cell>
          <cell r="E47" t="str">
            <v>Bualt03G0191200</v>
          </cell>
        </row>
        <row r="48">
          <cell r="A48" t="str">
            <v>GO:0042391</v>
          </cell>
          <cell r="B48">
            <v>3.4809618449429001E-2</v>
          </cell>
          <cell r="C48" t="str">
            <v>regulation of membrane potential</v>
          </cell>
          <cell r="D48" t="str">
            <v>biological_process</v>
          </cell>
          <cell r="E48" t="str">
            <v>Bualt16G0005900</v>
          </cell>
        </row>
        <row r="49">
          <cell r="A49" t="str">
            <v>GO:0005249</v>
          </cell>
          <cell r="B49">
            <v>3.5846110872231503E-2</v>
          </cell>
          <cell r="C49" t="str">
            <v>voltage-gated potassium channel activity</v>
          </cell>
          <cell r="D49" t="str">
            <v>molecular_function</v>
          </cell>
          <cell r="E49" t="str">
            <v>Bualt16G0005900</v>
          </cell>
        </row>
        <row r="50">
          <cell r="A50" t="str">
            <v>GO:0010260</v>
          </cell>
          <cell r="B50">
            <v>3.7915896572140298E-2</v>
          </cell>
          <cell r="C50" t="str">
            <v>organ senescence</v>
          </cell>
          <cell r="D50" t="str">
            <v>biological_process</v>
          </cell>
          <cell r="E50" t="str">
            <v>Bualt03G0191200</v>
          </cell>
        </row>
        <row r="51">
          <cell r="A51" t="str">
            <v>GO:0032196</v>
          </cell>
          <cell r="B51">
            <v>4.1012592995483599E-2</v>
          </cell>
          <cell r="C51" t="str">
            <v>transposition</v>
          </cell>
          <cell r="D51" t="str">
            <v>biological_process</v>
          </cell>
          <cell r="E51" t="str">
            <v>Bualt17G0036500</v>
          </cell>
        </row>
        <row r="52">
          <cell r="A52" t="str">
            <v>GO:0004553</v>
          </cell>
          <cell r="B52">
            <v>4.4713659538916498E-2</v>
          </cell>
          <cell r="C52" t="str">
            <v>hydrolase activity, hydrolyzing O-glycosyl compounds</v>
          </cell>
          <cell r="D52" t="str">
            <v>molecular_function</v>
          </cell>
          <cell r="E52" t="str">
            <v>Bualt08G0148500, Bualt16G0006100</v>
          </cell>
        </row>
        <row r="53">
          <cell r="A53" t="str">
            <v>GO:0008360</v>
          </cell>
          <cell r="B53">
            <v>4.7177353763171601E-2</v>
          </cell>
          <cell r="C53" t="str">
            <v>regulation of cell shape</v>
          </cell>
          <cell r="D53" t="str">
            <v>biological_process</v>
          </cell>
          <cell r="E53" t="str">
            <v>Bualt03G0177100</v>
          </cell>
        </row>
        <row r="54">
          <cell r="A54" t="str">
            <v>GO:0005758</v>
          </cell>
          <cell r="B54">
            <v>4.8201114496917601E-2</v>
          </cell>
          <cell r="C54" t="str">
            <v>mitochondrial intermembrane space</v>
          </cell>
          <cell r="D54" t="str">
            <v>cellular_component</v>
          </cell>
          <cell r="E54" t="str">
            <v>Bualt16G0005800</v>
          </cell>
        </row>
        <row r="55">
          <cell r="A55" t="str">
            <v>GO:0031425</v>
          </cell>
          <cell r="B55">
            <v>4.8201114496917601E-2</v>
          </cell>
          <cell r="C55" t="str">
            <v>chloroplast RNA processing</v>
          </cell>
          <cell r="D55" t="str">
            <v>biological_process</v>
          </cell>
          <cell r="E55" t="str">
            <v>Bualt01G0193800</v>
          </cell>
        </row>
        <row r="56">
          <cell r="A56" t="str">
            <v>GO:0006073</v>
          </cell>
          <cell r="B56">
            <v>4.9223821035781899E-2</v>
          </cell>
          <cell r="C56" t="str">
            <v>cellular glucan metabolic process</v>
          </cell>
          <cell r="D56" t="str">
            <v>biological_process</v>
          </cell>
          <cell r="E56" t="str">
            <v>Bualt16G0006100</v>
          </cell>
        </row>
        <row r="57">
          <cell r="A57" t="str">
            <v>GO:0016762</v>
          </cell>
          <cell r="B57">
            <v>4.9223821035781899E-2</v>
          </cell>
          <cell r="C57" t="str">
            <v>xyloglucan:xyloglucosyl transferase activity</v>
          </cell>
          <cell r="D57" t="str">
            <v>molecular_function</v>
          </cell>
          <cell r="E57" t="str">
            <v>Bualt16G0006100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LiupanEast.intersect2.gen"/>
    </sheetNames>
    <sheetDataSet>
      <sheetData sheetId="0">
        <row r="2">
          <cell r="A2" t="str">
            <v>GO:0010023</v>
          </cell>
          <cell r="B2">
            <v>1.3124505158473799E-3</v>
          </cell>
          <cell r="C2" t="str">
            <v>proanthocyanidin biosynthetic process</v>
          </cell>
          <cell r="D2" t="str">
            <v>biological_process</v>
          </cell>
          <cell r="E2" t="str">
            <v>Bualt03G0188600, Bualt03G0188700</v>
          </cell>
        </row>
        <row r="3">
          <cell r="A3" t="str">
            <v>GO:0010231</v>
          </cell>
          <cell r="B3">
            <v>1.3124505158473799E-3</v>
          </cell>
          <cell r="C3" t="str">
            <v>maintenance of seed dormancy</v>
          </cell>
          <cell r="D3" t="str">
            <v>biological_process</v>
          </cell>
          <cell r="E3" t="str">
            <v>Bualt03G0188600, Bualt03G0188700</v>
          </cell>
        </row>
        <row r="4">
          <cell r="A4" t="str">
            <v>GO:0005768</v>
          </cell>
          <cell r="B4">
            <v>1.4484582035163599E-3</v>
          </cell>
          <cell r="C4" t="str">
            <v>endosome</v>
          </cell>
          <cell r="D4" t="str">
            <v>cellular_component</v>
          </cell>
          <cell r="E4" t="str">
            <v>Bualt03G0184500, Bualt11G0046600, Bualt11G0136200, Bualt12G0119800, Bualt12G0120100</v>
          </cell>
        </row>
        <row r="5">
          <cell r="A5" t="str">
            <v>GO:0004771</v>
          </cell>
          <cell r="B5">
            <v>1.7871503887052101E-3</v>
          </cell>
          <cell r="C5" t="str">
            <v>sterol esterase activity</v>
          </cell>
          <cell r="D5" t="str">
            <v>molecular_function</v>
          </cell>
          <cell r="E5" t="str">
            <v>Bualt03G0214000</v>
          </cell>
        </row>
        <row r="6">
          <cell r="A6" t="str">
            <v>GO:1902600</v>
          </cell>
          <cell r="B6">
            <v>2.6847921031861901E-3</v>
          </cell>
          <cell r="C6" t="str">
            <v>hydrogen ion transmembrane transport</v>
          </cell>
          <cell r="D6" t="str">
            <v>biological_process</v>
          </cell>
          <cell r="E6" t="str">
            <v>Bualt03G0188600, Bualt03G0188700</v>
          </cell>
        </row>
        <row r="7">
          <cell r="A7" t="str">
            <v>GO:0002764</v>
          </cell>
          <cell r="B7">
            <v>2.8094697981090899E-3</v>
          </cell>
          <cell r="C7" t="str">
            <v>immune response-regulating signaling pathway</v>
          </cell>
          <cell r="D7" t="str">
            <v>biological_process</v>
          </cell>
          <cell r="E7" t="str">
            <v>Bualt12G0119800, Bualt12G0119900</v>
          </cell>
        </row>
        <row r="8">
          <cell r="A8" t="str">
            <v>GO:0015299</v>
          </cell>
          <cell r="B8">
            <v>3.33491027572265E-3</v>
          </cell>
          <cell r="C8" t="str">
            <v>solute:proton antiporter activity</v>
          </cell>
          <cell r="D8" t="str">
            <v>molecular_function</v>
          </cell>
          <cell r="E8" t="str">
            <v>Bualt03G0188600, Bualt03G0188700</v>
          </cell>
        </row>
        <row r="9">
          <cell r="A9" t="str">
            <v>GO:0004105</v>
          </cell>
          <cell r="B9">
            <v>5.3521138598885999E-3</v>
          </cell>
          <cell r="C9" t="str">
            <v>choline-phosphate cytidylyltransferase activity</v>
          </cell>
          <cell r="D9" t="str">
            <v>molecular_function</v>
          </cell>
          <cell r="E9" t="str">
            <v>Bualt03G0216800</v>
          </cell>
        </row>
        <row r="10">
          <cell r="A10" t="str">
            <v>GO:0010204</v>
          </cell>
          <cell r="B10">
            <v>5.6773007049491101E-3</v>
          </cell>
          <cell r="C10" t="str">
            <v>defense response signaling pathway, resistance gene-independent</v>
          </cell>
          <cell r="D10" t="str">
            <v>biological_process</v>
          </cell>
          <cell r="E10" t="str">
            <v>Bualt12G0119800, Bualt12G0119900</v>
          </cell>
        </row>
        <row r="11">
          <cell r="A11" t="str">
            <v>GO:0016045</v>
          </cell>
          <cell r="B11">
            <v>6.5849271637573401E-3</v>
          </cell>
          <cell r="C11" t="str">
            <v>detection of bacterium</v>
          </cell>
          <cell r="D11" t="str">
            <v>biological_process</v>
          </cell>
          <cell r="E11" t="str">
            <v>Bualt12G0119800, Bualt12G0119900</v>
          </cell>
        </row>
        <row r="12">
          <cell r="A12" t="str">
            <v>GO:0006419</v>
          </cell>
          <cell r="B12">
            <v>7.12993750909564E-3</v>
          </cell>
          <cell r="C12" t="str">
            <v>alanyl-tRNA aminoacylation</v>
          </cell>
          <cell r="D12" t="str">
            <v>biological_process</v>
          </cell>
          <cell r="E12" t="str">
            <v>Bualt12G0120300</v>
          </cell>
        </row>
        <row r="13">
          <cell r="A13" t="str">
            <v>GO:0009940</v>
          </cell>
          <cell r="B13">
            <v>7.12993750909564E-3</v>
          </cell>
          <cell r="C13" t="str">
            <v>amino-terminal vacuolar sorting propeptide binding</v>
          </cell>
          <cell r="D13" t="str">
            <v>molecular_function</v>
          </cell>
          <cell r="E13" t="str">
            <v>Bualt11G0136200</v>
          </cell>
        </row>
        <row r="14">
          <cell r="A14" t="str">
            <v>GO:0006629</v>
          </cell>
          <cell r="B14">
            <v>7.8094245054117096E-3</v>
          </cell>
          <cell r="C14" t="str">
            <v>lipid metabolic process</v>
          </cell>
          <cell r="D14" t="str">
            <v>biological_process</v>
          </cell>
          <cell r="E14" t="str">
            <v>Bualt03G0185800, Bualt03G0211400, Bualt03G0214000</v>
          </cell>
        </row>
        <row r="15">
          <cell r="A15" t="str">
            <v>GO:0004813</v>
          </cell>
          <cell r="B15">
            <v>8.9046627973088897E-3</v>
          </cell>
          <cell r="C15" t="str">
            <v>alanine-tRNA ligase activity</v>
          </cell>
          <cell r="D15" t="str">
            <v>molecular_function</v>
          </cell>
          <cell r="E15" t="str">
            <v>Bualt12G0120300</v>
          </cell>
        </row>
        <row r="16">
          <cell r="A16" t="str">
            <v>GO:0008425</v>
          </cell>
          <cell r="B16">
            <v>8.9046627973088897E-3</v>
          </cell>
          <cell r="C16" t="str">
            <v>2-polyprenyl-6-methoxy-1,4-benzoquinone methyltransferase activity</v>
          </cell>
          <cell r="D16" t="str">
            <v>molecular_function</v>
          </cell>
          <cell r="E16" t="str">
            <v>Bualt17G0039600</v>
          </cell>
        </row>
        <row r="17">
          <cell r="A17" t="str">
            <v>GO:0033843</v>
          </cell>
          <cell r="B17">
            <v>8.9046627973088897E-3</v>
          </cell>
          <cell r="C17" t="str">
            <v>xyloglucan 6-xylosyltransferase activity</v>
          </cell>
          <cell r="D17" t="str">
            <v>molecular_function</v>
          </cell>
          <cell r="E17" t="str">
            <v>Bualt12G0120100</v>
          </cell>
        </row>
        <row r="18">
          <cell r="A18" t="str">
            <v>GO:0045931</v>
          </cell>
          <cell r="B18">
            <v>8.9046627973088897E-3</v>
          </cell>
          <cell r="C18" t="str">
            <v>positive regulation of mitotic cell cycle</v>
          </cell>
          <cell r="D18" t="str">
            <v>biological_process</v>
          </cell>
          <cell r="E18" t="str">
            <v>Bualt03G0188500</v>
          </cell>
        </row>
        <row r="19">
          <cell r="A19" t="str">
            <v>GO:0071493</v>
          </cell>
          <cell r="B19">
            <v>8.9046627973088897E-3</v>
          </cell>
          <cell r="C19" t="str">
            <v>cellular response to UV-B</v>
          </cell>
          <cell r="D19" t="str">
            <v>biological_process</v>
          </cell>
          <cell r="E19" t="str">
            <v>Bualt03G0185800</v>
          </cell>
        </row>
        <row r="20">
          <cell r="A20" t="str">
            <v>GO:0010359</v>
          </cell>
          <cell r="B20">
            <v>9.22993115382785E-3</v>
          </cell>
          <cell r="C20" t="str">
            <v>regulation of anion channel activity</v>
          </cell>
          <cell r="D20" t="str">
            <v>biological_process</v>
          </cell>
          <cell r="E20" t="str">
            <v>Bualt12G0119800, Bualt12G0119900</v>
          </cell>
        </row>
        <row r="21">
          <cell r="A21" t="str">
            <v>GO:0015238</v>
          </cell>
          <cell r="B21">
            <v>9.4500635273084693E-3</v>
          </cell>
          <cell r="C21" t="str">
            <v>drug transmembrane transporter activity</v>
          </cell>
          <cell r="D21" t="str">
            <v>molecular_function</v>
          </cell>
          <cell r="E21" t="str">
            <v>Bualt03G0188600, Bualt03G0188700</v>
          </cell>
        </row>
        <row r="22">
          <cell r="A22" t="str">
            <v>GO:0006624</v>
          </cell>
          <cell r="B22">
            <v>1.0676294986079001E-2</v>
          </cell>
          <cell r="C22" t="str">
            <v>vacuolar protein processing</v>
          </cell>
          <cell r="D22" t="str">
            <v>biological_process</v>
          </cell>
          <cell r="E22" t="str">
            <v>Bualt03G0185700</v>
          </cell>
        </row>
        <row r="23">
          <cell r="A23" t="str">
            <v>GO:0052624</v>
          </cell>
          <cell r="B23">
            <v>1.0676294986079001E-2</v>
          </cell>
          <cell r="C23" t="str">
            <v>2-phytyl-1,4-naphthoquinone methyltransferase activity</v>
          </cell>
          <cell r="D23" t="str">
            <v>molecular_function</v>
          </cell>
          <cell r="E23" t="str">
            <v>Bualt17G0039600</v>
          </cell>
        </row>
        <row r="24">
          <cell r="A24" t="str">
            <v>GO:0019199</v>
          </cell>
          <cell r="B24">
            <v>1.20239371340352E-2</v>
          </cell>
          <cell r="C24" t="str">
            <v>transmembrane receptor protein kinase activity</v>
          </cell>
          <cell r="D24" t="str">
            <v>molecular_function</v>
          </cell>
          <cell r="E24" t="str">
            <v>Bualt12G0119800, Bualt12G0119900</v>
          </cell>
        </row>
        <row r="25">
          <cell r="A25" t="str">
            <v>GO:0001541</v>
          </cell>
          <cell r="B25">
            <v>1.24448393282561E-2</v>
          </cell>
          <cell r="C25" t="str">
            <v>ovarian follicle development</v>
          </cell>
          <cell r="D25" t="str">
            <v>biological_process</v>
          </cell>
          <cell r="E25" t="str">
            <v>Bualt03G0216800</v>
          </cell>
        </row>
        <row r="26">
          <cell r="A26" t="str">
            <v>GO:0006657</v>
          </cell>
          <cell r="B26">
            <v>1.24448393282561E-2</v>
          </cell>
          <cell r="C26" t="str">
            <v>CDP-choline pathway</v>
          </cell>
          <cell r="D26" t="str">
            <v>biological_process</v>
          </cell>
          <cell r="E26" t="str">
            <v>Bualt03G0216800</v>
          </cell>
        </row>
        <row r="27">
          <cell r="A27" t="str">
            <v>GO:0009234</v>
          </cell>
          <cell r="B27">
            <v>1.24448393282561E-2</v>
          </cell>
          <cell r="C27" t="str">
            <v>menaquinone biosynthetic process</v>
          </cell>
          <cell r="D27" t="str">
            <v>biological_process</v>
          </cell>
          <cell r="E27" t="str">
            <v>Bualt17G0039600</v>
          </cell>
        </row>
        <row r="28">
          <cell r="A28" t="str">
            <v>GO:0009531</v>
          </cell>
          <cell r="B28">
            <v>1.4210301068004499E-2</v>
          </cell>
          <cell r="C28" t="str">
            <v>secondary cell wall</v>
          </cell>
          <cell r="D28" t="str">
            <v>cellular_component</v>
          </cell>
          <cell r="E28" t="str">
            <v>Bualt01G0244300</v>
          </cell>
        </row>
        <row r="29">
          <cell r="A29" t="str">
            <v>GO:0046474</v>
          </cell>
          <cell r="B29">
            <v>1.4210301068004499E-2</v>
          </cell>
          <cell r="C29" t="str">
            <v>glycerophospholipid biosynthetic process</v>
          </cell>
          <cell r="D29" t="str">
            <v>biological_process</v>
          </cell>
          <cell r="E29" t="str">
            <v>Bualt03G0216800</v>
          </cell>
        </row>
        <row r="30">
          <cell r="A30" t="str">
            <v>GO:0001872</v>
          </cell>
          <cell r="B30">
            <v>1.5972685440815801E-2</v>
          </cell>
          <cell r="C30" t="str">
            <v>(1-&gt;3)-beta-D-glucan binding</v>
          </cell>
          <cell r="D30" t="str">
            <v>molecular_function</v>
          </cell>
          <cell r="E30" t="str">
            <v>Bualt03G0189600</v>
          </cell>
        </row>
        <row r="31">
          <cell r="A31" t="str">
            <v>GO:0009650</v>
          </cell>
          <cell r="B31">
            <v>1.5972685440815801E-2</v>
          </cell>
          <cell r="C31" t="str">
            <v>UV protection</v>
          </cell>
          <cell r="D31" t="str">
            <v>biological_process</v>
          </cell>
          <cell r="E31" t="str">
            <v>Bualt03G0185800</v>
          </cell>
        </row>
        <row r="32">
          <cell r="A32" t="str">
            <v>GO:0060627</v>
          </cell>
          <cell r="B32">
            <v>1.5972685440815801E-2</v>
          </cell>
          <cell r="C32" t="str">
            <v>regulation of vesicle-mediated transport</v>
          </cell>
          <cell r="D32" t="str">
            <v>biological_process</v>
          </cell>
          <cell r="E32" t="str">
            <v>Bualt03G0184500</v>
          </cell>
        </row>
        <row r="33">
          <cell r="A33" t="str">
            <v>GO:0080141</v>
          </cell>
          <cell r="B33">
            <v>1.5972685440815801E-2</v>
          </cell>
          <cell r="C33" t="str">
            <v>regulation of jasmonic acid biosynthetic process</v>
          </cell>
          <cell r="D33" t="str">
            <v>biological_process</v>
          </cell>
          <cell r="E33" t="str">
            <v>Bualt11G0136000</v>
          </cell>
        </row>
        <row r="34">
          <cell r="A34" t="str">
            <v>GO:0045962</v>
          </cell>
          <cell r="B34">
            <v>1.77319976735234E-2</v>
          </cell>
          <cell r="C34" t="str">
            <v>positive regulation of development, heterochronic</v>
          </cell>
          <cell r="D34" t="str">
            <v>biological_process</v>
          </cell>
          <cell r="E34" t="str">
            <v>Bualt03G0189100</v>
          </cell>
        </row>
        <row r="35">
          <cell r="A35" t="str">
            <v>GO:0022857</v>
          </cell>
          <cell r="B35">
            <v>1.97755910519836E-2</v>
          </cell>
          <cell r="C35" t="str">
            <v>transmembrane transporter activity</v>
          </cell>
          <cell r="D35" t="str">
            <v>molecular_function</v>
          </cell>
          <cell r="E35" t="str">
            <v>Bualt03G0188600, Bualt03G0188700</v>
          </cell>
        </row>
        <row r="36">
          <cell r="A36" t="str">
            <v>GO:0015297</v>
          </cell>
          <cell r="B36">
            <v>2.0703020703986202E-2</v>
          </cell>
          <cell r="C36" t="str">
            <v>antiporter activity</v>
          </cell>
          <cell r="D36" t="str">
            <v>molecular_function</v>
          </cell>
          <cell r="E36" t="str">
            <v>Bualt03G0188600, Bualt03G0188700</v>
          </cell>
        </row>
        <row r="37">
          <cell r="A37" t="str">
            <v>GO:0005773</v>
          </cell>
          <cell r="B37">
            <v>2.12486014603783E-2</v>
          </cell>
          <cell r="C37" t="str">
            <v>vacuole</v>
          </cell>
          <cell r="D37" t="str">
            <v>cellular_component</v>
          </cell>
          <cell r="E37" t="str">
            <v>Bualt03G0184500, Bualt03G0185700, Bualt03G0188300, Bualt03G0211400, Bualt11G0136200</v>
          </cell>
        </row>
        <row r="38">
          <cell r="A38" t="str">
            <v>GO:0009718</v>
          </cell>
          <cell r="B38">
            <v>2.2288516658628198E-2</v>
          </cell>
          <cell r="C38" t="str">
            <v>anthocyanin-containing compound biosynthetic process</v>
          </cell>
          <cell r="D38" t="str">
            <v>biological_process</v>
          </cell>
          <cell r="E38" t="str">
            <v>Bualt03G0187900, Bualt03G0215900</v>
          </cell>
        </row>
        <row r="39">
          <cell r="A39" t="str">
            <v>GO:0034059</v>
          </cell>
          <cell r="B39">
            <v>2.29915536697754E-2</v>
          </cell>
          <cell r="C39" t="str">
            <v>response to anoxia</v>
          </cell>
          <cell r="D39" t="str">
            <v>biological_process</v>
          </cell>
          <cell r="E39" t="str">
            <v>Bualt01G0244300</v>
          </cell>
        </row>
        <row r="40">
          <cell r="A40" t="str">
            <v>GO:0004806</v>
          </cell>
          <cell r="B40">
            <v>2.64826590703446E-2</v>
          </cell>
          <cell r="C40" t="str">
            <v>triglyceride lipase activity</v>
          </cell>
          <cell r="D40" t="str">
            <v>molecular_function</v>
          </cell>
          <cell r="E40" t="str">
            <v>Bualt03G0214000</v>
          </cell>
        </row>
        <row r="41">
          <cell r="A41" t="str">
            <v>GO:0006656</v>
          </cell>
          <cell r="B41">
            <v>2.64826590703446E-2</v>
          </cell>
          <cell r="C41" t="str">
            <v>phosphatidylcholine biosynthetic process</v>
          </cell>
          <cell r="D41" t="str">
            <v>biological_process</v>
          </cell>
          <cell r="E41" t="str">
            <v>Bualt03G0216800</v>
          </cell>
        </row>
        <row r="42">
          <cell r="A42" t="str">
            <v>GO:0030665</v>
          </cell>
          <cell r="B42">
            <v>2.64826590703446E-2</v>
          </cell>
          <cell r="C42" t="str">
            <v>clathrin-coated vesicle membrane</v>
          </cell>
          <cell r="D42" t="str">
            <v>cellular_component</v>
          </cell>
          <cell r="E42" t="str">
            <v>Bualt11G0136200</v>
          </cell>
        </row>
        <row r="43">
          <cell r="A43" t="str">
            <v>GO:0012505</v>
          </cell>
          <cell r="B43">
            <v>2.66372527189534E-2</v>
          </cell>
          <cell r="C43" t="str">
            <v>endomembrane system</v>
          </cell>
          <cell r="D43" t="str">
            <v>cellular_component</v>
          </cell>
          <cell r="E43" t="str">
            <v>Bualt12G0119800, Bualt12G0119900</v>
          </cell>
        </row>
        <row r="44">
          <cell r="A44" t="str">
            <v>GO:0016036</v>
          </cell>
          <cell r="B44">
            <v>2.66372527189534E-2</v>
          </cell>
          <cell r="C44" t="str">
            <v>cellular response to phosphate starvation</v>
          </cell>
          <cell r="D44" t="str">
            <v>biological_process</v>
          </cell>
          <cell r="E44" t="str">
            <v>Bualt03G0185800, Bualt03G0187900</v>
          </cell>
        </row>
        <row r="45">
          <cell r="A45" t="str">
            <v>GO:0035252</v>
          </cell>
          <cell r="B45">
            <v>2.8223647742816799E-2</v>
          </cell>
          <cell r="C45" t="str">
            <v>UDP-xylosyltransferase activity</v>
          </cell>
          <cell r="D45" t="str">
            <v>molecular_function</v>
          </cell>
          <cell r="E45" t="str">
            <v>Bualt12G0120100</v>
          </cell>
        </row>
        <row r="46">
          <cell r="A46" t="str">
            <v>GO:0042372</v>
          </cell>
          <cell r="B46">
            <v>2.8223647742816799E-2</v>
          </cell>
          <cell r="C46" t="str">
            <v>phylloquinone biosynthetic process</v>
          </cell>
          <cell r="D46" t="str">
            <v>biological_process</v>
          </cell>
          <cell r="E46" t="str">
            <v>Bualt17G0039600</v>
          </cell>
        </row>
        <row r="47">
          <cell r="A47" t="str">
            <v>GO:0008970</v>
          </cell>
          <cell r="B47">
            <v>2.9961600621753001E-2</v>
          </cell>
          <cell r="C47" t="str">
            <v>phosphatidylcholine 1-acylhydrolase activity</v>
          </cell>
          <cell r="D47" t="str">
            <v>molecular_function</v>
          </cell>
          <cell r="E47" t="str">
            <v>Bualt03G0185800</v>
          </cell>
        </row>
        <row r="48">
          <cell r="A48" t="str">
            <v>GO:0047893</v>
          </cell>
          <cell r="B48">
            <v>2.9961600621753001E-2</v>
          </cell>
          <cell r="C48" t="str">
            <v>flavonol 3-O-glucosyltransferase activity</v>
          </cell>
          <cell r="D48" t="str">
            <v>molecular_function</v>
          </cell>
          <cell r="E48" t="str">
            <v>Bualt03G0215900</v>
          </cell>
        </row>
        <row r="49">
          <cell r="A49" t="str">
            <v>GO:0005802</v>
          </cell>
          <cell r="B49">
            <v>3.3092052038399003E-2</v>
          </cell>
          <cell r="C49" t="str">
            <v>trans-Golgi network</v>
          </cell>
          <cell r="D49" t="str">
            <v>cellular_component</v>
          </cell>
          <cell r="E49" t="str">
            <v>Bualt11G0046600, Bualt11G0136200, Bualt12G0120100</v>
          </cell>
        </row>
        <row r="50">
          <cell r="A50" t="str">
            <v>GO:0009705</v>
          </cell>
          <cell r="B50">
            <v>3.3173594945038701E-2</v>
          </cell>
          <cell r="C50" t="str">
            <v>plant-type vacuole membrane</v>
          </cell>
          <cell r="D50" t="str">
            <v>cellular_component</v>
          </cell>
          <cell r="E50" t="str">
            <v>Bualt03G0188600, Bualt03G0188700</v>
          </cell>
        </row>
        <row r="51">
          <cell r="A51" t="str">
            <v>GO:0047763</v>
          </cell>
          <cell r="B51">
            <v>3.5157296035354398E-2</v>
          </cell>
          <cell r="C51" t="str">
            <v>caffeate O-methyltransferase activity</v>
          </cell>
          <cell r="D51" t="str">
            <v>molecular_function</v>
          </cell>
          <cell r="E51" t="str">
            <v>Bualt02G0063600</v>
          </cell>
        </row>
        <row r="52">
          <cell r="A52" t="str">
            <v>GO:0006904</v>
          </cell>
          <cell r="B52">
            <v>3.6883157235541503E-2</v>
          </cell>
          <cell r="C52" t="str">
            <v>vesicle docking involved in exocytosis</v>
          </cell>
          <cell r="D52" t="str">
            <v>biological_process</v>
          </cell>
          <cell r="E52" t="str">
            <v>Bualt03G0185700</v>
          </cell>
        </row>
        <row r="53">
          <cell r="A53" t="str">
            <v>GO:0010411</v>
          </cell>
          <cell r="B53">
            <v>3.6883157235541503E-2</v>
          </cell>
          <cell r="C53" t="str">
            <v>xyloglucan metabolic process</v>
          </cell>
          <cell r="D53" t="str">
            <v>biological_process</v>
          </cell>
          <cell r="E53" t="str">
            <v>Bualt12G0120100</v>
          </cell>
        </row>
        <row r="54">
          <cell r="A54" t="str">
            <v>GO:0015031</v>
          </cell>
          <cell r="B54">
            <v>3.8397652451683098E-2</v>
          </cell>
          <cell r="C54" t="str">
            <v>protein transport</v>
          </cell>
          <cell r="D54" t="str">
            <v>biological_process</v>
          </cell>
          <cell r="E54" t="str">
            <v>Bualt03G0184500, Bualt03G0185700, Bualt11G0136200</v>
          </cell>
        </row>
        <row r="55">
          <cell r="A55" t="str">
            <v>GO:0004129</v>
          </cell>
          <cell r="B55">
            <v>4.0325854486238003E-2</v>
          </cell>
          <cell r="C55" t="str">
            <v>cytochrome-c oxidase activity</v>
          </cell>
          <cell r="D55" t="str">
            <v>molecular_function</v>
          </cell>
          <cell r="E55" t="str">
            <v>Bualt12G0092800</v>
          </cell>
        </row>
        <row r="56">
          <cell r="A56" t="str">
            <v>GO:0000139</v>
          </cell>
          <cell r="B56">
            <v>4.0730070844298999E-2</v>
          </cell>
          <cell r="C56" t="str">
            <v>Golgi membrane</v>
          </cell>
          <cell r="D56" t="str">
            <v>cellular_component</v>
          </cell>
          <cell r="E56" t="str">
            <v>Bualt11G0046600, Bualt11G0136200, Bualt12G0120100</v>
          </cell>
        </row>
        <row r="57">
          <cell r="A57" t="str">
            <v>GO:0016125</v>
          </cell>
          <cell r="B57">
            <v>4.2042700759351799E-2</v>
          </cell>
          <cell r="C57" t="str">
            <v>sterol metabolic process</v>
          </cell>
          <cell r="D57" t="str">
            <v>biological_process</v>
          </cell>
          <cell r="E57" t="str">
            <v>Bualt03G0214000</v>
          </cell>
        </row>
        <row r="58">
          <cell r="A58" t="str">
            <v>GO:0006896</v>
          </cell>
          <cell r="B58">
            <v>4.5467414094213697E-2</v>
          </cell>
          <cell r="C58" t="str">
            <v>Golgi to vacuole transport</v>
          </cell>
          <cell r="D58" t="str">
            <v>biological_process</v>
          </cell>
          <cell r="E58" t="str">
            <v>Bualt11G0136200</v>
          </cell>
        </row>
        <row r="59">
          <cell r="A59" t="str">
            <v>GO:0047213</v>
          </cell>
          <cell r="B59">
            <v>4.5467414094213697E-2</v>
          </cell>
          <cell r="C59" t="str">
            <v>anthocyanidin 3-O-glucosyltransferase activity</v>
          </cell>
          <cell r="D59" t="str">
            <v>molecular_function</v>
          </cell>
          <cell r="E59" t="str">
            <v>Bualt03G0215900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_LiupanWest.intersect2.gen"/>
    </sheetNames>
    <sheetDataSet>
      <sheetData sheetId="0">
        <row r="2">
          <cell r="A2" t="str">
            <v>GO:0048455</v>
          </cell>
          <cell r="B2">
            <v>7.1474836375945297E-4</v>
          </cell>
          <cell r="C2" t="str">
            <v>stamen formation</v>
          </cell>
          <cell r="D2" t="str">
            <v>biological_process</v>
          </cell>
          <cell r="E2" t="str">
            <v>Bualt11G0043900</v>
          </cell>
        </row>
        <row r="3">
          <cell r="A3" t="str">
            <v>GO:0009737</v>
          </cell>
          <cell r="B3">
            <v>1.7521942837280401E-3</v>
          </cell>
          <cell r="C3" t="str">
            <v>response to abscisic acid</v>
          </cell>
          <cell r="D3" t="str">
            <v>biological_process</v>
          </cell>
          <cell r="E3" t="str">
            <v>Bualt11G0043900, Bualt19G0002100, Bualt19G0002200</v>
          </cell>
        </row>
        <row r="4">
          <cell r="A4" t="str">
            <v>GO:0043619</v>
          </cell>
          <cell r="B4">
            <v>2.4996639667617098E-3</v>
          </cell>
          <cell r="C4" t="str">
            <v>regulation of transcription from RNA polymerase II promoter in response to oxidative stress</v>
          </cell>
          <cell r="D4" t="str">
            <v>biological_process</v>
          </cell>
          <cell r="E4" t="str">
            <v>Bualt19G0002200</v>
          </cell>
        </row>
        <row r="5">
          <cell r="A5" t="str">
            <v>GO:2000068</v>
          </cell>
          <cell r="B5">
            <v>2.4996639667617098E-3</v>
          </cell>
          <cell r="C5" t="str">
            <v>regulation of defense response to insect</v>
          </cell>
          <cell r="D5" t="str">
            <v>biological_process</v>
          </cell>
          <cell r="E5" t="str">
            <v>Bualt19G0002200</v>
          </cell>
        </row>
        <row r="6">
          <cell r="A6" t="str">
            <v>GO:0051090</v>
          </cell>
          <cell r="B6">
            <v>4.2817892694988896E-3</v>
          </cell>
          <cell r="C6" t="str">
            <v>regulation of sequence-specific DNA binding transcription factor activity</v>
          </cell>
          <cell r="D6" t="str">
            <v>biological_process</v>
          </cell>
          <cell r="E6" t="str">
            <v>Bualt19G0002200</v>
          </cell>
        </row>
        <row r="7">
          <cell r="A7" t="str">
            <v>GO:0015691</v>
          </cell>
          <cell r="B7">
            <v>5.3497266628946003E-3</v>
          </cell>
          <cell r="C7" t="str">
            <v>cadmium ion transport</v>
          </cell>
          <cell r="D7" t="str">
            <v>biological_process</v>
          </cell>
          <cell r="E7" t="str">
            <v>Bualt03G0216200</v>
          </cell>
        </row>
        <row r="8">
          <cell r="A8" t="str">
            <v>GO:0031593</v>
          </cell>
          <cell r="B8">
            <v>5.3497266628946003E-3</v>
          </cell>
          <cell r="C8" t="str">
            <v>polyubiquitin binding</v>
          </cell>
          <cell r="D8" t="str">
            <v>molecular_function</v>
          </cell>
          <cell r="E8" t="str">
            <v>Bualt11G0043900</v>
          </cell>
        </row>
        <row r="9">
          <cell r="A9" t="str">
            <v>GO:0048528</v>
          </cell>
          <cell r="B9">
            <v>6.0611280116508104E-3</v>
          </cell>
          <cell r="C9" t="str">
            <v>post-embryonic root development</v>
          </cell>
          <cell r="D9" t="str">
            <v>biological_process</v>
          </cell>
          <cell r="E9" t="str">
            <v>Bualt11G0043900</v>
          </cell>
        </row>
        <row r="10">
          <cell r="A10" t="str">
            <v>GO:0005852</v>
          </cell>
          <cell r="B10">
            <v>6.4166617016086398E-3</v>
          </cell>
          <cell r="C10" t="str">
            <v>eukaryotic translation initiation factor 3 complex</v>
          </cell>
          <cell r="D10" t="str">
            <v>cellular_component</v>
          </cell>
          <cell r="E10" t="str">
            <v>Bualt03G0056000</v>
          </cell>
        </row>
        <row r="11">
          <cell r="A11" t="str">
            <v>GO:0008540</v>
          </cell>
          <cell r="B11">
            <v>6.7720841084404799E-3</v>
          </cell>
          <cell r="C11" t="str">
            <v>proteasome regulatory particle, base subcomplex</v>
          </cell>
          <cell r="D11" t="str">
            <v>cellular_component</v>
          </cell>
          <cell r="E11" t="str">
            <v>Bualt11G0043900</v>
          </cell>
        </row>
        <row r="12">
          <cell r="A12" t="str">
            <v>GO:0005385</v>
          </cell>
          <cell r="B12">
            <v>7.1273952620036097E-3</v>
          </cell>
          <cell r="C12" t="str">
            <v>zinc ion transmembrane transporter activity</v>
          </cell>
          <cell r="D12" t="str">
            <v>molecular_function</v>
          </cell>
          <cell r="E12" t="str">
            <v>Bualt03G0216200</v>
          </cell>
        </row>
        <row r="13">
          <cell r="A13" t="str">
            <v>GO:0016282</v>
          </cell>
          <cell r="B13">
            <v>7.1273952620036097E-3</v>
          </cell>
          <cell r="C13" t="str">
            <v>eukaryotic 43S preinitiation complex</v>
          </cell>
          <cell r="D13" t="str">
            <v>cellular_component</v>
          </cell>
          <cell r="E13" t="str">
            <v>Bualt03G0056000</v>
          </cell>
        </row>
        <row r="14">
          <cell r="A14" t="str">
            <v>GO:0044212</v>
          </cell>
          <cell r="B14">
            <v>7.1446853097873898E-3</v>
          </cell>
          <cell r="C14" t="str">
            <v>transcription regulatory region DNA binding</v>
          </cell>
          <cell r="D14" t="str">
            <v>molecular_function</v>
          </cell>
          <cell r="E14" t="str">
            <v>Bualt19G0002100, Bualt19G0002200</v>
          </cell>
        </row>
        <row r="15">
          <cell r="A15" t="str">
            <v>GO:0033290</v>
          </cell>
          <cell r="B15">
            <v>7.4825951921486797E-3</v>
          </cell>
          <cell r="C15" t="str">
            <v>eukaryotic 48S preinitiation complex</v>
          </cell>
          <cell r="D15" t="str">
            <v>cellular_component</v>
          </cell>
          <cell r="E15" t="str">
            <v>Bualt03G0056000</v>
          </cell>
        </row>
        <row r="16">
          <cell r="A16" t="str">
            <v>GO:0001731</v>
          </cell>
          <cell r="B16">
            <v>8.5475279404815495E-3</v>
          </cell>
          <cell r="C16" t="str">
            <v>formation of translation preinitiation complex</v>
          </cell>
          <cell r="D16" t="str">
            <v>biological_process</v>
          </cell>
          <cell r="E16" t="str">
            <v>Bualt03G0056000</v>
          </cell>
        </row>
        <row r="17">
          <cell r="A17" t="str">
            <v>GO:0009963</v>
          </cell>
          <cell r="B17">
            <v>8.9022832753270706E-3</v>
          </cell>
          <cell r="C17" t="str">
            <v>positive regulation of flavonoid biosynthetic process</v>
          </cell>
          <cell r="D17" t="str">
            <v>biological_process</v>
          </cell>
          <cell r="E17" t="str">
            <v>Bualt19G0002200</v>
          </cell>
        </row>
        <row r="18">
          <cell r="A18" t="str">
            <v>GO:0006446</v>
          </cell>
          <cell r="B18">
            <v>1.1382462208750501E-2</v>
          </cell>
          <cell r="C18" t="str">
            <v>regulation of translational initiation</v>
          </cell>
          <cell r="D18" t="str">
            <v>biological_process</v>
          </cell>
          <cell r="E18" t="str">
            <v>Bualt03G0056000</v>
          </cell>
        </row>
        <row r="19">
          <cell r="A19" t="str">
            <v>GO:0006829</v>
          </cell>
          <cell r="B19">
            <v>1.2090086522880201E-2</v>
          </cell>
          <cell r="C19" t="str">
            <v>zinc II ion transport</v>
          </cell>
          <cell r="D19" t="str">
            <v>biological_process</v>
          </cell>
          <cell r="E19" t="str">
            <v>Bualt03G0216200</v>
          </cell>
        </row>
        <row r="20">
          <cell r="A20" t="str">
            <v>GO:0043248</v>
          </cell>
          <cell r="B20">
            <v>1.27972676121646E-2</v>
          </cell>
          <cell r="C20" t="str">
            <v>proteasome assembly</v>
          </cell>
          <cell r="D20" t="str">
            <v>biological_process</v>
          </cell>
          <cell r="E20" t="str">
            <v>Bualt11G0043900</v>
          </cell>
        </row>
        <row r="21">
          <cell r="A21" t="str">
            <v>GO:0006826</v>
          </cell>
          <cell r="B21">
            <v>1.35040057145821E-2</v>
          </cell>
          <cell r="C21" t="str">
            <v>iron ion transport</v>
          </cell>
          <cell r="D21" t="str">
            <v>biological_process</v>
          </cell>
          <cell r="E21" t="str">
            <v>Bualt03G0216200</v>
          </cell>
        </row>
        <row r="22">
          <cell r="A22" t="str">
            <v>GO:0009269</v>
          </cell>
          <cell r="B22">
            <v>1.6678851588425799E-2</v>
          </cell>
          <cell r="C22" t="str">
            <v>response to desiccation</v>
          </cell>
          <cell r="D22" t="str">
            <v>biological_process</v>
          </cell>
          <cell r="E22" t="str">
            <v>Bualt19G0002200</v>
          </cell>
        </row>
        <row r="23">
          <cell r="A23" t="str">
            <v>GO:0055072</v>
          </cell>
          <cell r="B23">
            <v>1.7383157512182001E-2</v>
          </cell>
          <cell r="C23" t="str">
            <v>iron ion homeostasis</v>
          </cell>
          <cell r="D23" t="str">
            <v>biological_process</v>
          </cell>
          <cell r="E23" t="str">
            <v>Bualt03G0216200</v>
          </cell>
        </row>
        <row r="24">
          <cell r="A24" t="str">
            <v>GO:0051536</v>
          </cell>
          <cell r="B24">
            <v>2.2651397327641098E-2</v>
          </cell>
          <cell r="C24" t="str">
            <v>iron-sulfur cluster binding</v>
          </cell>
          <cell r="D24" t="str">
            <v>molecular_function</v>
          </cell>
          <cell r="E24" t="str">
            <v>Bualt03G0184800</v>
          </cell>
        </row>
        <row r="25">
          <cell r="A25" t="str">
            <v>GO:0009834</v>
          </cell>
          <cell r="B25">
            <v>2.44019765064451E-2</v>
          </cell>
          <cell r="C25" t="str">
            <v>plant-type secondary cell wall biogenesis</v>
          </cell>
          <cell r="D25" t="str">
            <v>biological_process</v>
          </cell>
          <cell r="E25" t="str">
            <v>Bualt19G0002100</v>
          </cell>
        </row>
        <row r="26">
          <cell r="A26" t="str">
            <v>GO:0010029</v>
          </cell>
          <cell r="B26">
            <v>2.89406486136215E-2</v>
          </cell>
          <cell r="C26" t="str">
            <v>regulation of seed germination</v>
          </cell>
          <cell r="D26" t="str">
            <v>biological_process</v>
          </cell>
          <cell r="E26" t="str">
            <v>Bualt11G0043900</v>
          </cell>
        </row>
        <row r="27">
          <cell r="A27" t="str">
            <v>GO:0006974</v>
          </cell>
          <cell r="B27">
            <v>2.9289010712773601E-2</v>
          </cell>
          <cell r="C27" t="str">
            <v>cellular response to DNA damage stimulus</v>
          </cell>
          <cell r="D27" t="str">
            <v>biological_process</v>
          </cell>
          <cell r="E27" t="str">
            <v>Bualt11G0043900</v>
          </cell>
        </row>
        <row r="28">
          <cell r="A28" t="str">
            <v>GO:0051788</v>
          </cell>
          <cell r="B28">
            <v>3.10291814534202E-2</v>
          </cell>
          <cell r="C28" t="str">
            <v>response to misfolded protein</v>
          </cell>
          <cell r="D28" t="str">
            <v>biological_process</v>
          </cell>
          <cell r="E28" t="str">
            <v>Bualt11G0043900</v>
          </cell>
        </row>
        <row r="29">
          <cell r="A29" t="str">
            <v>GO:0000502</v>
          </cell>
          <cell r="B29">
            <v>3.3113782762327099E-2</v>
          </cell>
          <cell r="C29" t="str">
            <v>proteasome complex</v>
          </cell>
          <cell r="D29" t="str">
            <v>cellular_component</v>
          </cell>
          <cell r="E29" t="str">
            <v>Bualt11G0043900</v>
          </cell>
        </row>
        <row r="30">
          <cell r="A30" t="str">
            <v>GO:0030163</v>
          </cell>
          <cell r="B30">
            <v>3.5194458885641502E-2</v>
          </cell>
          <cell r="C30" t="str">
            <v>protein catabolic process</v>
          </cell>
          <cell r="D30" t="str">
            <v>biological_process</v>
          </cell>
          <cell r="E30" t="str">
            <v>Bualt11G0043900</v>
          </cell>
        </row>
        <row r="31">
          <cell r="A31" t="str">
            <v>GO:0003743</v>
          </cell>
          <cell r="B31">
            <v>4.0723786915257403E-2</v>
          </cell>
          <cell r="C31" t="str">
            <v>translation initiation factor activity</v>
          </cell>
          <cell r="D31" t="str">
            <v>molecular_function</v>
          </cell>
          <cell r="E31" t="str">
            <v>Bualt03G0056000</v>
          </cell>
        </row>
        <row r="32">
          <cell r="A32" t="str">
            <v>GO:0003677</v>
          </cell>
          <cell r="B32">
            <v>4.4633872815432699E-2</v>
          </cell>
          <cell r="C32" t="str">
            <v>DNA binding</v>
          </cell>
          <cell r="D32" t="str">
            <v>molecular_function</v>
          </cell>
          <cell r="E32" t="str">
            <v>Bualt03G0056400, Bualt19G0002100, Bualt19G0002200</v>
          </cell>
        </row>
        <row r="33">
          <cell r="A33" t="str">
            <v>GO:0048767</v>
          </cell>
          <cell r="B33">
            <v>4.5539183206766198E-2</v>
          </cell>
          <cell r="C33" t="str">
            <v>root hair elongation</v>
          </cell>
          <cell r="D33" t="str">
            <v>biological_process</v>
          </cell>
          <cell r="E33" t="str">
            <v>Bualt11G0043900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ao.org/" TargetMode="External"/><Relationship Id="rId2" Type="http://schemas.openxmlformats.org/officeDocument/2006/relationships/hyperlink" Target="https://earthexplorer.usgs.gov/" TargetMode="External"/><Relationship Id="rId1" Type="http://schemas.openxmlformats.org/officeDocument/2006/relationships/hyperlink" Target="http://www.fao.org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workbookViewId="0">
      <selection activeCell="G12" sqref="G12"/>
    </sheetView>
  </sheetViews>
  <sheetFormatPr defaultRowHeight="14.25"/>
  <sheetData>
    <row r="1" spans="1:17" ht="15.75">
      <c r="A1" s="54" t="s">
        <v>1045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7" ht="15.75">
      <c r="A2" s="54" t="s">
        <v>1046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7" ht="15.75">
      <c r="A3" s="54" t="s">
        <v>1047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17" ht="15.75">
      <c r="A4" s="54" t="s">
        <v>1048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</row>
    <row r="5" spans="1:17" ht="15.7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</row>
    <row r="6" spans="1:17" ht="15.7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</row>
    <row r="7" spans="1:17" ht="15.75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</row>
    <row r="8" spans="1:17" ht="15.75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</row>
  </sheetData>
  <phoneticPr fontId="3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/>
  </sheetViews>
  <sheetFormatPr defaultRowHeight="14.25"/>
  <cols>
    <col min="4" max="4" width="13.875" customWidth="1"/>
    <col min="5" max="5" width="13.25" customWidth="1"/>
    <col min="6" max="6" width="15.75" customWidth="1"/>
  </cols>
  <sheetData>
    <row r="1" spans="1:7" ht="16.5" thickBot="1">
      <c r="A1" s="19" t="s">
        <v>1054</v>
      </c>
      <c r="B1" s="20"/>
      <c r="C1" s="20"/>
      <c r="D1" s="20"/>
      <c r="E1" s="20"/>
      <c r="F1" s="20"/>
      <c r="G1" s="20"/>
    </row>
    <row r="2" spans="1:7" ht="17.25" thickTop="1" thickBot="1">
      <c r="A2" s="34" t="s">
        <v>240</v>
      </c>
      <c r="B2" s="34" t="s">
        <v>2</v>
      </c>
      <c r="C2" s="34" t="s">
        <v>241</v>
      </c>
      <c r="D2" s="34" t="s">
        <v>242</v>
      </c>
      <c r="E2" s="34" t="s">
        <v>243</v>
      </c>
      <c r="F2" s="34" t="s">
        <v>244</v>
      </c>
      <c r="G2" s="20"/>
    </row>
    <row r="3" spans="1:7" ht="16.5" thickTop="1">
      <c r="A3" s="39" t="s">
        <v>245</v>
      </c>
      <c r="B3" s="38"/>
      <c r="C3" s="38">
        <v>313655</v>
      </c>
      <c r="D3" s="38">
        <v>385620125</v>
      </c>
      <c r="E3" s="38">
        <v>45.167562400000001</v>
      </c>
      <c r="F3" s="38">
        <v>1229.440388</v>
      </c>
      <c r="G3" s="20"/>
    </row>
    <row r="4" spans="1:7" ht="31.5">
      <c r="A4" s="38"/>
      <c r="B4" s="37" t="s">
        <v>246</v>
      </c>
      <c r="C4" s="38">
        <v>6945</v>
      </c>
      <c r="D4" s="38">
        <v>10718700</v>
      </c>
      <c r="E4" s="38">
        <v>1.2554779170000001</v>
      </c>
      <c r="F4" s="38">
        <v>1543.36933</v>
      </c>
      <c r="G4" s="20"/>
    </row>
    <row r="5" spans="1:7" ht="15.75">
      <c r="A5" s="38"/>
      <c r="B5" s="37" t="s">
        <v>247</v>
      </c>
      <c r="C5" s="38">
        <v>192462</v>
      </c>
      <c r="D5" s="38">
        <v>262904972</v>
      </c>
      <c r="E5" s="38">
        <v>30.793975620000001</v>
      </c>
      <c r="F5" s="38">
        <v>1366.0097679999999</v>
      </c>
      <c r="G5" s="20"/>
    </row>
    <row r="6" spans="1:7" ht="15.75">
      <c r="A6" s="38"/>
      <c r="B6" s="37" t="s">
        <v>248</v>
      </c>
      <c r="C6" s="38">
        <v>1489</v>
      </c>
      <c r="D6" s="38">
        <v>468751</v>
      </c>
      <c r="E6" s="38">
        <v>5.4904654999999997E-2</v>
      </c>
      <c r="F6" s="38">
        <v>314.80926799999997</v>
      </c>
      <c r="G6" s="20"/>
    </row>
    <row r="7" spans="1:7" ht="15.75">
      <c r="A7" s="38"/>
      <c r="B7" s="37" t="s">
        <v>249</v>
      </c>
      <c r="C7" s="38">
        <v>229</v>
      </c>
      <c r="D7" s="38">
        <v>88366</v>
      </c>
      <c r="E7" s="38">
        <v>1.0350280999999999E-2</v>
      </c>
      <c r="F7" s="38">
        <v>385.8777293</v>
      </c>
      <c r="G7" s="20"/>
    </row>
    <row r="8" spans="1:7" ht="15.75">
      <c r="A8" s="38"/>
      <c r="B8" s="37" t="s">
        <v>250</v>
      </c>
      <c r="C8" s="38">
        <v>111015</v>
      </c>
      <c r="D8" s="38">
        <v>111227651</v>
      </c>
      <c r="E8" s="38">
        <v>13.02805933</v>
      </c>
      <c r="F8" s="38">
        <v>1001.915516</v>
      </c>
      <c r="G8" s="20"/>
    </row>
    <row r="9" spans="1:7" ht="15.75">
      <c r="A9" s="38"/>
      <c r="B9" s="37" t="s">
        <v>251</v>
      </c>
      <c r="C9" s="38">
        <v>1016</v>
      </c>
      <c r="D9" s="38">
        <v>128878</v>
      </c>
      <c r="E9" s="38">
        <v>1.5095439E-2</v>
      </c>
      <c r="F9" s="38">
        <v>126.84842519999999</v>
      </c>
      <c r="G9" s="20"/>
    </row>
    <row r="10" spans="1:7" ht="15.75">
      <c r="A10" s="39" t="s">
        <v>252</v>
      </c>
      <c r="B10" s="38"/>
      <c r="C10" s="38">
        <v>31916</v>
      </c>
      <c r="D10" s="38">
        <v>22456373</v>
      </c>
      <c r="E10" s="38">
        <v>2.6303078160000002</v>
      </c>
      <c r="F10" s="38">
        <v>703.60862889999999</v>
      </c>
      <c r="G10" s="20"/>
    </row>
    <row r="11" spans="1:7" ht="15.75">
      <c r="A11" s="38"/>
      <c r="B11" s="37" t="s">
        <v>253</v>
      </c>
      <c r="C11" s="38">
        <v>618</v>
      </c>
      <c r="D11" s="38">
        <v>492665</v>
      </c>
      <c r="E11" s="38">
        <v>5.7705695000000001E-2</v>
      </c>
      <c r="F11" s="38">
        <v>797.19255659999999</v>
      </c>
      <c r="G11" s="20"/>
    </row>
    <row r="12" spans="1:7" ht="15.75">
      <c r="A12" s="38"/>
      <c r="B12" s="37" t="s">
        <v>254</v>
      </c>
      <c r="C12" s="38">
        <v>18785</v>
      </c>
      <c r="D12" s="38">
        <v>15317985</v>
      </c>
      <c r="E12" s="38">
        <v>1.7941907029999999</v>
      </c>
      <c r="F12" s="38">
        <v>815.43705079999995</v>
      </c>
      <c r="G12" s="20"/>
    </row>
    <row r="13" spans="1:7" ht="15.75">
      <c r="A13" s="38"/>
      <c r="B13" s="37" t="s">
        <v>255</v>
      </c>
      <c r="C13" s="38">
        <v>7848</v>
      </c>
      <c r="D13" s="38">
        <v>5347994</v>
      </c>
      <c r="E13" s="38">
        <v>0.62640883400000003</v>
      </c>
      <c r="F13" s="38">
        <v>681.44673799999998</v>
      </c>
      <c r="G13" s="20"/>
    </row>
    <row r="14" spans="1:7" ht="15.75">
      <c r="A14" s="38"/>
      <c r="B14" s="37" t="s">
        <v>256</v>
      </c>
      <c r="C14" s="38">
        <v>4665</v>
      </c>
      <c r="D14" s="38">
        <v>1297729</v>
      </c>
      <c r="E14" s="38">
        <v>0.152002584</v>
      </c>
      <c r="F14" s="38">
        <v>278.18413720000001</v>
      </c>
      <c r="G14" s="20"/>
    </row>
    <row r="15" spans="1:7" ht="15.75">
      <c r="A15" s="39" t="s">
        <v>257</v>
      </c>
      <c r="B15" s="38"/>
      <c r="C15" s="38">
        <v>13142</v>
      </c>
      <c r="D15" s="38">
        <v>2319748</v>
      </c>
      <c r="E15" s="38">
        <v>0.27171134400000002</v>
      </c>
      <c r="F15" s="38">
        <v>176.51407699999999</v>
      </c>
      <c r="G15" s="20"/>
    </row>
    <row r="16" spans="1:7" ht="15.75">
      <c r="A16" s="38"/>
      <c r="B16" s="37" t="s">
        <v>258</v>
      </c>
      <c r="C16" s="38">
        <v>7156</v>
      </c>
      <c r="D16" s="38">
        <v>1120198</v>
      </c>
      <c r="E16" s="38">
        <v>0.13120843500000001</v>
      </c>
      <c r="F16" s="38">
        <v>156.53968699999999</v>
      </c>
      <c r="G16" s="20"/>
    </row>
    <row r="17" spans="1:7" ht="15.75">
      <c r="A17" s="38"/>
      <c r="B17" s="37" t="s">
        <v>259</v>
      </c>
      <c r="C17" s="38">
        <v>913</v>
      </c>
      <c r="D17" s="38">
        <v>400213</v>
      </c>
      <c r="E17" s="38">
        <v>4.6876820999999999E-2</v>
      </c>
      <c r="F17" s="38">
        <v>438.34939759999997</v>
      </c>
      <c r="G17" s="20"/>
    </row>
    <row r="18" spans="1:7" ht="31.5">
      <c r="A18" s="38"/>
      <c r="B18" s="37" t="s">
        <v>260</v>
      </c>
      <c r="C18" s="38">
        <v>1900</v>
      </c>
      <c r="D18" s="38">
        <v>304750</v>
      </c>
      <c r="E18" s="38">
        <v>3.5695270000000001E-2</v>
      </c>
      <c r="F18" s="38">
        <v>160.3947368</v>
      </c>
      <c r="G18" s="20"/>
    </row>
    <row r="19" spans="1:7" ht="15.75">
      <c r="A19" s="39" t="s">
        <v>261</v>
      </c>
      <c r="B19" s="38"/>
      <c r="C19" s="38">
        <v>204623</v>
      </c>
      <c r="D19" s="38">
        <v>75305071</v>
      </c>
      <c r="E19" s="38">
        <v>8.8204589779999996</v>
      </c>
      <c r="F19" s="38">
        <v>368.01860490000001</v>
      </c>
      <c r="G19" s="20"/>
    </row>
    <row r="20" spans="1:7" ht="31.5">
      <c r="A20" s="38"/>
      <c r="B20" s="37" t="s">
        <v>262</v>
      </c>
      <c r="C20" s="38">
        <v>54109</v>
      </c>
      <c r="D20" s="38">
        <v>26895982</v>
      </c>
      <c r="E20" s="38">
        <v>3.1503178040000002</v>
      </c>
      <c r="F20" s="38">
        <v>497.0703949</v>
      </c>
      <c r="G20" s="20"/>
    </row>
    <row r="21" spans="1:7" ht="31.5">
      <c r="A21" s="38"/>
      <c r="B21" s="37" t="s">
        <v>263</v>
      </c>
      <c r="C21" s="38">
        <v>23592</v>
      </c>
      <c r="D21" s="38">
        <v>7061009</v>
      </c>
      <c r="E21" s="38">
        <v>0.82705373500000001</v>
      </c>
      <c r="F21" s="38">
        <v>299.29675309999999</v>
      </c>
      <c r="G21" s="20"/>
    </row>
    <row r="22" spans="1:7" ht="31.5">
      <c r="A22" s="38"/>
      <c r="B22" s="37" t="s">
        <v>264</v>
      </c>
      <c r="C22" s="38">
        <v>22096</v>
      </c>
      <c r="D22" s="38">
        <v>12655248</v>
      </c>
      <c r="E22" s="38">
        <v>1.482305167</v>
      </c>
      <c r="F22" s="38">
        <v>572.73931930000003</v>
      </c>
      <c r="G22" s="20"/>
    </row>
    <row r="23" spans="1:7" ht="15.75">
      <c r="A23" s="38"/>
      <c r="B23" s="37" t="s">
        <v>265</v>
      </c>
      <c r="C23" s="38">
        <v>6308</v>
      </c>
      <c r="D23" s="38">
        <v>1479662</v>
      </c>
      <c r="E23" s="38">
        <v>0.17331233900000001</v>
      </c>
      <c r="F23" s="38">
        <v>234.5691186</v>
      </c>
      <c r="G23" s="20"/>
    </row>
    <row r="24" spans="1:7" ht="31.5">
      <c r="A24" s="38"/>
      <c r="B24" s="37" t="s">
        <v>266</v>
      </c>
      <c r="C24" s="38">
        <v>4635</v>
      </c>
      <c r="D24" s="38">
        <v>1236270</v>
      </c>
      <c r="E24" s="38">
        <v>0.14480391100000001</v>
      </c>
      <c r="F24" s="38">
        <v>266.72491910000002</v>
      </c>
      <c r="G24" s="20"/>
    </row>
    <row r="25" spans="1:7" ht="31.5">
      <c r="A25" s="38"/>
      <c r="B25" s="37" t="s">
        <v>267</v>
      </c>
      <c r="C25" s="38">
        <v>1247</v>
      </c>
      <c r="D25" s="38">
        <v>196692</v>
      </c>
      <c r="E25" s="38">
        <v>2.3038471000000001E-2</v>
      </c>
      <c r="F25" s="38">
        <v>157.73215719999999</v>
      </c>
      <c r="G25" s="20"/>
    </row>
    <row r="26" spans="1:7" ht="15.75">
      <c r="A26" s="38"/>
      <c r="B26" s="37" t="s">
        <v>268</v>
      </c>
      <c r="C26" s="38">
        <v>4364</v>
      </c>
      <c r="D26" s="38">
        <v>694197</v>
      </c>
      <c r="E26" s="38">
        <v>8.1311072999999998E-2</v>
      </c>
      <c r="F26" s="38">
        <v>159.0735564</v>
      </c>
      <c r="G26" s="20"/>
    </row>
    <row r="27" spans="1:7" ht="15.75">
      <c r="A27" s="38"/>
      <c r="B27" s="37" t="s">
        <v>269</v>
      </c>
      <c r="C27" s="38">
        <v>46610</v>
      </c>
      <c r="D27" s="38">
        <v>12170117</v>
      </c>
      <c r="E27" s="38">
        <v>1.4254819270000001</v>
      </c>
      <c r="F27" s="38">
        <v>261.10527780000001</v>
      </c>
      <c r="G27" s="20"/>
    </row>
    <row r="28" spans="1:7" ht="31.5">
      <c r="A28" s="38"/>
      <c r="B28" s="37" t="s">
        <v>270</v>
      </c>
      <c r="C28" s="38">
        <v>9039</v>
      </c>
      <c r="D28" s="38">
        <v>4123099</v>
      </c>
      <c r="E28" s="38">
        <v>0.48293727199999997</v>
      </c>
      <c r="F28" s="38">
        <v>456.14548070000001</v>
      </c>
      <c r="G28" s="20"/>
    </row>
    <row r="29" spans="1:7" ht="31.5">
      <c r="A29" s="38"/>
      <c r="B29" s="37" t="s">
        <v>271</v>
      </c>
      <c r="C29" s="38">
        <v>465</v>
      </c>
      <c r="D29" s="38">
        <v>93586</v>
      </c>
      <c r="E29" s="38">
        <v>1.0961698000000001E-2</v>
      </c>
      <c r="F29" s="38">
        <v>201.26021510000001</v>
      </c>
      <c r="G29" s="20"/>
    </row>
    <row r="30" spans="1:7" ht="15.75">
      <c r="A30" s="38"/>
      <c r="B30" s="37" t="s">
        <v>272</v>
      </c>
      <c r="C30" s="38">
        <v>18769</v>
      </c>
      <c r="D30" s="38">
        <v>5142943</v>
      </c>
      <c r="E30" s="38">
        <v>0.602391275</v>
      </c>
      <c r="F30" s="38">
        <v>274.0126272</v>
      </c>
      <c r="G30" s="20"/>
    </row>
    <row r="31" spans="1:7" ht="31.5">
      <c r="A31" s="38"/>
      <c r="B31" s="37" t="s">
        <v>273</v>
      </c>
      <c r="C31" s="38">
        <v>6689</v>
      </c>
      <c r="D31" s="38">
        <v>1364748</v>
      </c>
      <c r="E31" s="38">
        <v>0.15985249800000001</v>
      </c>
      <c r="F31" s="38">
        <v>204.02870379999999</v>
      </c>
      <c r="G31" s="20"/>
    </row>
    <row r="32" spans="1:7" ht="15.75">
      <c r="A32" s="39" t="s">
        <v>274</v>
      </c>
      <c r="B32" s="38"/>
      <c r="C32" s="38">
        <v>11062</v>
      </c>
      <c r="D32" s="38">
        <v>4573748</v>
      </c>
      <c r="E32" s="38">
        <v>0.53572164600000005</v>
      </c>
      <c r="F32" s="38">
        <v>413.46483460000002</v>
      </c>
      <c r="G32" s="20"/>
    </row>
    <row r="33" spans="1:7" ht="15.75">
      <c r="A33" s="38"/>
      <c r="B33" s="37" t="s">
        <v>275</v>
      </c>
      <c r="C33" s="38">
        <v>11062</v>
      </c>
      <c r="D33" s="38">
        <v>4573748</v>
      </c>
      <c r="E33" s="38">
        <v>0.53572164600000005</v>
      </c>
      <c r="F33" s="38">
        <v>413.46483460000002</v>
      </c>
      <c r="G33" s="20"/>
    </row>
    <row r="34" spans="1:7" ht="15.75">
      <c r="A34" s="39" t="s">
        <v>276</v>
      </c>
      <c r="B34" s="38"/>
      <c r="C34" s="38">
        <v>382779</v>
      </c>
      <c r="D34" s="38">
        <v>112655504</v>
      </c>
      <c r="E34" s="38">
        <v>13.195303300000001</v>
      </c>
      <c r="F34" s="38">
        <v>294.30952059999998</v>
      </c>
      <c r="G34" s="20"/>
    </row>
    <row r="35" spans="1:7" ht="15.75">
      <c r="A35" s="39" t="s">
        <v>277</v>
      </c>
      <c r="B35" s="38"/>
      <c r="C35" s="38">
        <v>113</v>
      </c>
      <c r="D35" s="38">
        <v>17069</v>
      </c>
      <c r="E35" s="38">
        <v>1.9992870000000002E-3</v>
      </c>
      <c r="F35" s="38">
        <v>151.05309729999999</v>
      </c>
      <c r="G35" s="20"/>
    </row>
    <row r="36" spans="1:7" ht="15.75">
      <c r="A36" s="39" t="s">
        <v>278</v>
      </c>
      <c r="B36" s="38"/>
      <c r="C36" s="38">
        <v>2746</v>
      </c>
      <c r="D36" s="38">
        <v>731933</v>
      </c>
      <c r="E36" s="38">
        <v>8.5731079000000002E-2</v>
      </c>
      <c r="F36" s="38">
        <v>266.54515659999998</v>
      </c>
      <c r="G36" s="20"/>
    </row>
    <row r="37" spans="1:7" ht="31.5">
      <c r="A37" s="39" t="s">
        <v>279</v>
      </c>
      <c r="B37" s="38"/>
      <c r="C37" s="38">
        <v>168311</v>
      </c>
      <c r="D37" s="38">
        <v>7418525</v>
      </c>
      <c r="E37" s="38">
        <v>0.86892946999999998</v>
      </c>
      <c r="F37" s="38">
        <v>44.076293290000002</v>
      </c>
      <c r="G37" s="20"/>
    </row>
    <row r="38" spans="1:7" ht="47.25">
      <c r="A38" s="39" t="s">
        <v>280</v>
      </c>
      <c r="B38" s="38"/>
      <c r="C38" s="38">
        <v>22347</v>
      </c>
      <c r="D38" s="38">
        <v>1103861</v>
      </c>
      <c r="E38" s="38">
        <v>0.129294887</v>
      </c>
      <c r="F38" s="38">
        <v>49.396384300000001</v>
      </c>
      <c r="G38" s="20"/>
    </row>
    <row r="39" spans="1:7" ht="16.5" thickBot="1">
      <c r="A39" s="48" t="s">
        <v>281</v>
      </c>
      <c r="B39" s="42"/>
      <c r="C39" s="42">
        <v>1150694</v>
      </c>
      <c r="D39" s="42">
        <v>612201957</v>
      </c>
      <c r="E39" s="42">
        <v>71.707020209999996</v>
      </c>
      <c r="F39" s="42">
        <v>532.02846020000004</v>
      </c>
      <c r="G39" s="20"/>
    </row>
    <row r="40" spans="1:7" ht="15" thickTop="1"/>
  </sheetData>
  <phoneticPr fontId="1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/>
  </sheetViews>
  <sheetFormatPr defaultRowHeight="14.25"/>
  <cols>
    <col min="2" max="2" width="11.375" customWidth="1"/>
    <col min="3" max="3" width="11.25" customWidth="1"/>
    <col min="4" max="4" width="11.5" customWidth="1"/>
    <col min="6" max="6" width="10.5" customWidth="1"/>
    <col min="7" max="7" width="11.375" customWidth="1"/>
    <col min="8" max="8" width="10.75" customWidth="1"/>
  </cols>
  <sheetData>
    <row r="1" spans="1:8" ht="16.5" thickBot="1">
      <c r="A1" s="19" t="s">
        <v>1055</v>
      </c>
      <c r="B1" s="20"/>
      <c r="C1" s="20"/>
      <c r="D1" s="20"/>
      <c r="E1" s="20"/>
      <c r="F1" s="20"/>
      <c r="G1" s="20"/>
      <c r="H1" s="20"/>
    </row>
    <row r="2" spans="1:8" ht="64.5" thickTop="1" thickBot="1">
      <c r="A2" s="34" t="s">
        <v>282</v>
      </c>
      <c r="B2" s="34" t="s">
        <v>283</v>
      </c>
      <c r="C2" s="34" t="s">
        <v>284</v>
      </c>
      <c r="D2" s="34" t="s">
        <v>285</v>
      </c>
      <c r="E2" s="34" t="s">
        <v>286</v>
      </c>
      <c r="F2" s="34" t="s">
        <v>287</v>
      </c>
      <c r="G2" s="34" t="s">
        <v>288</v>
      </c>
      <c r="H2" s="34" t="s">
        <v>289</v>
      </c>
    </row>
    <row r="3" spans="1:8" ht="17.25" thickTop="1" thickBot="1">
      <c r="A3" s="42">
        <v>31116</v>
      </c>
      <c r="B3" s="42">
        <v>27064</v>
      </c>
      <c r="C3" s="42">
        <v>4256.6899999999996</v>
      </c>
      <c r="D3" s="42">
        <v>1447.08</v>
      </c>
      <c r="E3" s="42">
        <v>1283.3800000000001</v>
      </c>
      <c r="F3" s="42">
        <v>5.39</v>
      </c>
      <c r="G3" s="42">
        <v>268.64999999999998</v>
      </c>
      <c r="H3" s="42">
        <v>371.49</v>
      </c>
    </row>
    <row r="4" spans="1:8" ht="15" thickTop="1"/>
  </sheetData>
  <phoneticPr fontId="1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/>
  </sheetViews>
  <sheetFormatPr defaultRowHeight="14.25"/>
  <cols>
    <col min="1" max="1" width="31.625" customWidth="1"/>
    <col min="2" max="2" width="14.125" customWidth="1"/>
    <col min="4" max="4" width="15.25" customWidth="1"/>
  </cols>
  <sheetData>
    <row r="1" spans="1:5" ht="16.5" thickBot="1">
      <c r="A1" s="19" t="s">
        <v>1056</v>
      </c>
      <c r="B1" s="20"/>
      <c r="C1" s="20"/>
      <c r="D1" s="20"/>
      <c r="E1" s="20"/>
    </row>
    <row r="2" spans="1:5" ht="17.25" thickTop="1" thickBot="1">
      <c r="A2" s="35"/>
      <c r="B2" s="34" t="s">
        <v>290</v>
      </c>
      <c r="C2" s="34" t="s">
        <v>241</v>
      </c>
      <c r="D2" s="34" t="s">
        <v>291</v>
      </c>
      <c r="E2" s="20"/>
    </row>
    <row r="3" spans="1:5" ht="16.5" thickTop="1">
      <c r="A3" s="37" t="s">
        <v>292</v>
      </c>
      <c r="B3" s="38"/>
      <c r="C3" s="38">
        <v>29434</v>
      </c>
      <c r="D3" s="43">
        <v>1</v>
      </c>
      <c r="E3" s="20"/>
    </row>
    <row r="4" spans="1:5" ht="38.1" customHeight="1">
      <c r="A4" s="37" t="s">
        <v>293</v>
      </c>
      <c r="B4" s="37" t="s">
        <v>294</v>
      </c>
      <c r="C4" s="38">
        <v>17281</v>
      </c>
      <c r="D4" s="44">
        <v>0.58700000000000008</v>
      </c>
      <c r="E4" s="20"/>
    </row>
    <row r="5" spans="1:5" ht="15.75">
      <c r="A5" s="45"/>
      <c r="B5" s="37" t="s">
        <v>295</v>
      </c>
      <c r="C5" s="38">
        <v>27073</v>
      </c>
      <c r="D5" s="44">
        <v>0.92</v>
      </c>
      <c r="E5" s="20"/>
    </row>
    <row r="6" spans="1:5" ht="15.75">
      <c r="A6" s="45"/>
      <c r="B6" s="37" t="s">
        <v>296</v>
      </c>
      <c r="C6" s="38">
        <v>27718</v>
      </c>
      <c r="D6" s="44">
        <v>0.94200000000000006</v>
      </c>
      <c r="E6" s="20"/>
    </row>
    <row r="7" spans="1:5" ht="15.75">
      <c r="A7" s="45"/>
      <c r="B7" s="37" t="s">
        <v>297</v>
      </c>
      <c r="C7" s="38">
        <v>23448</v>
      </c>
      <c r="D7" s="44">
        <v>0.79700000000000004</v>
      </c>
      <c r="E7" s="20"/>
    </row>
    <row r="8" spans="1:5" ht="15.75">
      <c r="A8" s="45"/>
      <c r="B8" s="37" t="s">
        <v>298</v>
      </c>
      <c r="C8" s="38">
        <v>26038</v>
      </c>
      <c r="D8" s="44">
        <v>0.88500000000000001</v>
      </c>
      <c r="E8" s="20"/>
    </row>
    <row r="9" spans="1:5" ht="15.75">
      <c r="A9" s="45"/>
      <c r="B9" s="37" t="s">
        <v>299</v>
      </c>
      <c r="C9" s="38">
        <v>22382</v>
      </c>
      <c r="D9" s="44">
        <v>0.76</v>
      </c>
      <c r="E9" s="20"/>
    </row>
    <row r="10" spans="1:5" ht="15.75">
      <c r="A10" s="45"/>
      <c r="B10" s="37" t="s">
        <v>300</v>
      </c>
      <c r="C10" s="38">
        <v>9804</v>
      </c>
      <c r="D10" s="44">
        <v>0.33299999999999996</v>
      </c>
      <c r="E10" s="20"/>
    </row>
    <row r="11" spans="1:5" ht="15.75">
      <c r="A11" s="37" t="s">
        <v>301</v>
      </c>
      <c r="B11" s="38"/>
      <c r="C11" s="38"/>
      <c r="D11" s="38"/>
      <c r="E11" s="20"/>
    </row>
    <row r="12" spans="1:5" ht="45.95" customHeight="1">
      <c r="A12" s="37" t="s">
        <v>302</v>
      </c>
      <c r="B12" s="37" t="s">
        <v>303</v>
      </c>
      <c r="C12" s="38">
        <v>2636</v>
      </c>
      <c r="D12" s="44">
        <v>9.3800000000000008E-2</v>
      </c>
      <c r="E12" s="20"/>
    </row>
    <row r="13" spans="1:5" ht="18.95" customHeight="1">
      <c r="A13" s="45"/>
      <c r="B13" s="37" t="s">
        <v>304</v>
      </c>
      <c r="C13" s="38">
        <v>26207</v>
      </c>
      <c r="D13" s="44">
        <v>0.89040000000000008</v>
      </c>
      <c r="E13" s="20"/>
    </row>
    <row r="14" spans="1:5" ht="15.75">
      <c r="A14" s="45"/>
      <c r="B14" s="37" t="s">
        <v>305</v>
      </c>
      <c r="C14" s="38">
        <v>18679</v>
      </c>
      <c r="D14" s="44">
        <v>0.63460000000000005</v>
      </c>
      <c r="E14" s="20"/>
    </row>
    <row r="15" spans="1:5" ht="15.75">
      <c r="A15" s="45"/>
      <c r="B15" s="37" t="s">
        <v>306</v>
      </c>
      <c r="C15" s="38">
        <v>3809</v>
      </c>
      <c r="D15" s="44">
        <v>0.12939999999999999</v>
      </c>
      <c r="E15" s="20"/>
    </row>
    <row r="16" spans="1:5" ht="15.75">
      <c r="A16" s="45"/>
      <c r="B16" s="37" t="s">
        <v>307</v>
      </c>
      <c r="C16" s="38">
        <v>2544</v>
      </c>
      <c r="D16" s="44">
        <v>8.6400000000000005E-2</v>
      </c>
      <c r="E16" s="20"/>
    </row>
    <row r="17" spans="1:5" ht="15.75">
      <c r="A17" s="45"/>
      <c r="B17" s="37" t="s">
        <v>308</v>
      </c>
      <c r="C17" s="38">
        <v>5045</v>
      </c>
      <c r="D17" s="44">
        <v>0.1714</v>
      </c>
      <c r="E17" s="20"/>
    </row>
    <row r="18" spans="1:5" ht="15.75">
      <c r="A18" s="45"/>
      <c r="B18" s="37" t="s">
        <v>309</v>
      </c>
      <c r="C18" s="38">
        <v>4695</v>
      </c>
      <c r="D18" s="44">
        <v>0.1595</v>
      </c>
      <c r="E18" s="20"/>
    </row>
    <row r="19" spans="1:5" ht="15.75">
      <c r="A19" s="45"/>
      <c r="B19" s="37" t="s">
        <v>297</v>
      </c>
      <c r="C19" s="38">
        <v>22695</v>
      </c>
      <c r="D19" s="44">
        <v>0.77099999999999991</v>
      </c>
      <c r="E19" s="20"/>
    </row>
    <row r="20" spans="1:5" ht="31.5">
      <c r="A20" s="45"/>
      <c r="B20" s="37" t="s">
        <v>310</v>
      </c>
      <c r="C20" s="38">
        <v>17514</v>
      </c>
      <c r="D20" s="44">
        <v>0.59499999999999997</v>
      </c>
      <c r="E20" s="20"/>
    </row>
    <row r="21" spans="1:5" ht="31.5">
      <c r="A21" s="45"/>
      <c r="B21" s="37" t="s">
        <v>311</v>
      </c>
      <c r="C21" s="38">
        <v>1936</v>
      </c>
      <c r="D21" s="44">
        <v>6.5799999999999997E-2</v>
      </c>
      <c r="E21" s="20"/>
    </row>
    <row r="22" spans="1:5" ht="15.75">
      <c r="A22" s="45"/>
      <c r="B22" s="37" t="s">
        <v>312</v>
      </c>
      <c r="C22" s="38">
        <v>253</v>
      </c>
      <c r="D22" s="44">
        <v>8.6E-3</v>
      </c>
      <c r="E22" s="20"/>
    </row>
    <row r="23" spans="1:5" ht="15.75">
      <c r="A23" s="45"/>
      <c r="B23" s="37" t="s">
        <v>313</v>
      </c>
      <c r="C23" s="38">
        <v>11522</v>
      </c>
      <c r="D23" s="44">
        <v>0.39149999999999996</v>
      </c>
      <c r="E23" s="20"/>
    </row>
    <row r="24" spans="1:5" ht="15.75">
      <c r="A24" s="45"/>
      <c r="B24" s="37" t="s">
        <v>299</v>
      </c>
      <c r="C24" s="38">
        <v>17535</v>
      </c>
      <c r="D24" s="44">
        <v>0.59570000000000001</v>
      </c>
      <c r="E24" s="20"/>
    </row>
    <row r="25" spans="1:5" ht="15.75">
      <c r="A25" s="45"/>
      <c r="B25" s="37" t="s">
        <v>314</v>
      </c>
      <c r="C25" s="38">
        <v>9891</v>
      </c>
      <c r="D25" s="44">
        <v>0.33600000000000002</v>
      </c>
      <c r="E25" s="20"/>
    </row>
    <row r="26" spans="1:5" ht="15.75">
      <c r="A26" s="45"/>
      <c r="B26" s="37" t="s">
        <v>315</v>
      </c>
      <c r="C26" s="38">
        <v>6399</v>
      </c>
      <c r="D26" s="44">
        <v>0.21739999999999998</v>
      </c>
      <c r="E26" s="20"/>
    </row>
    <row r="27" spans="1:5" ht="15.75">
      <c r="A27" s="45"/>
      <c r="B27" s="37" t="s">
        <v>316</v>
      </c>
      <c r="C27" s="38">
        <v>380</v>
      </c>
      <c r="D27" s="44">
        <v>1.29E-2</v>
      </c>
      <c r="E27" s="20"/>
    </row>
    <row r="28" spans="1:5" ht="15.75">
      <c r="A28" s="45"/>
      <c r="B28" s="37" t="s">
        <v>317</v>
      </c>
      <c r="C28" s="38">
        <v>8110</v>
      </c>
      <c r="D28" s="44">
        <v>0.27550000000000002</v>
      </c>
      <c r="E28" s="20"/>
    </row>
    <row r="29" spans="1:5" ht="15.75">
      <c r="A29" s="45"/>
      <c r="B29" s="37" t="s">
        <v>318</v>
      </c>
      <c r="C29" s="38">
        <v>8939</v>
      </c>
      <c r="D29" s="44">
        <v>0.30370000000000003</v>
      </c>
      <c r="E29" s="20"/>
    </row>
    <row r="30" spans="1:5" ht="31.5">
      <c r="A30" s="45"/>
      <c r="B30" s="37" t="s">
        <v>319</v>
      </c>
      <c r="C30" s="38">
        <v>959</v>
      </c>
      <c r="D30" s="44">
        <v>3.2599999999999997E-2</v>
      </c>
      <c r="E30" s="20"/>
    </row>
    <row r="31" spans="1:5" ht="15.75">
      <c r="A31" s="45"/>
      <c r="B31" s="37" t="s">
        <v>320</v>
      </c>
      <c r="C31" s="38">
        <v>9434</v>
      </c>
      <c r="D31" s="44">
        <v>0.32049999999999995</v>
      </c>
      <c r="E31" s="20"/>
    </row>
    <row r="32" spans="1:5" ht="15.75">
      <c r="A32" s="45"/>
      <c r="B32" s="37" t="s">
        <v>321</v>
      </c>
      <c r="C32" s="38">
        <v>1612</v>
      </c>
      <c r="D32" s="44">
        <v>5.4800000000000001E-2</v>
      </c>
      <c r="E32" s="20"/>
    </row>
    <row r="33" spans="1:5" ht="15.75">
      <c r="A33" s="45"/>
      <c r="B33" s="37" t="s">
        <v>322</v>
      </c>
      <c r="C33" s="38">
        <v>761</v>
      </c>
      <c r="D33" s="44">
        <v>2.5899999999999999E-2</v>
      </c>
      <c r="E33" s="20"/>
    </row>
    <row r="34" spans="1:5" ht="15.75">
      <c r="A34" s="45"/>
      <c r="B34" s="37" t="s">
        <v>323</v>
      </c>
      <c r="C34" s="38">
        <v>24157</v>
      </c>
      <c r="D34" s="44">
        <v>0.82069999999999999</v>
      </c>
      <c r="E34" s="20"/>
    </row>
    <row r="35" spans="1:5" ht="15.75">
      <c r="A35" s="45"/>
      <c r="B35" s="37" t="s">
        <v>324</v>
      </c>
      <c r="C35" s="38">
        <v>3116</v>
      </c>
      <c r="D35" s="44">
        <v>0.10589999999999999</v>
      </c>
      <c r="E35" s="20"/>
    </row>
    <row r="36" spans="1:5" ht="15.75">
      <c r="A36" s="45"/>
      <c r="B36" s="37" t="s">
        <v>325</v>
      </c>
      <c r="C36" s="38">
        <v>1800</v>
      </c>
      <c r="D36" s="44">
        <v>6.1200000000000004E-2</v>
      </c>
      <c r="E36" s="20"/>
    </row>
    <row r="37" spans="1:5" ht="15.75">
      <c r="A37" s="45"/>
      <c r="B37" s="37" t="s">
        <v>326</v>
      </c>
      <c r="C37" s="38">
        <v>1399</v>
      </c>
      <c r="D37" s="44">
        <v>4.7500000000000001E-2</v>
      </c>
      <c r="E37" s="20"/>
    </row>
    <row r="38" spans="1:5" ht="16.5" thickBot="1">
      <c r="A38" s="46" t="s">
        <v>301</v>
      </c>
      <c r="B38" s="42"/>
      <c r="C38" s="42">
        <v>1580</v>
      </c>
      <c r="D38" s="47">
        <v>5.7300000000000004E-2</v>
      </c>
      <c r="E38" s="20"/>
    </row>
    <row r="39" spans="1:5" ht="15" thickTop="1"/>
  </sheetData>
  <phoneticPr fontId="10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zoomScaleSheetLayoutView="100" workbookViewId="0">
      <selection activeCell="B12" sqref="B12"/>
    </sheetView>
  </sheetViews>
  <sheetFormatPr defaultColWidth="9" defaultRowHeight="14.25"/>
  <cols>
    <col min="1" max="1" width="12" customWidth="1"/>
    <col min="2" max="2" width="13.125" customWidth="1"/>
    <col min="3" max="3" width="12.625" customWidth="1"/>
    <col min="4" max="5" width="16.625" customWidth="1"/>
    <col min="6" max="6" width="15.5" customWidth="1"/>
  </cols>
  <sheetData>
    <row r="1" spans="1:6" ht="15.75">
      <c r="A1" s="19" t="s">
        <v>1057</v>
      </c>
      <c r="B1" s="20"/>
      <c r="C1" s="20"/>
      <c r="D1" s="20"/>
      <c r="E1" s="20"/>
      <c r="F1" s="20"/>
    </row>
    <row r="2" spans="1:6" ht="15.75">
      <c r="A2" s="34" t="s">
        <v>327</v>
      </c>
      <c r="B2" s="35">
        <v>18531</v>
      </c>
      <c r="C2" s="36"/>
      <c r="D2" s="36"/>
      <c r="E2" s="36"/>
      <c r="F2" s="36"/>
    </row>
    <row r="3" spans="1:6" ht="15.75">
      <c r="A3" s="37" t="s">
        <v>292</v>
      </c>
      <c r="B3" s="38">
        <v>433576</v>
      </c>
      <c r="C3" s="38"/>
      <c r="D3" s="38"/>
      <c r="E3" s="38"/>
      <c r="F3" s="38"/>
    </row>
    <row r="4" spans="1:6" ht="15.75">
      <c r="A4" s="37" t="s">
        <v>328</v>
      </c>
      <c r="B4" s="38">
        <v>4917</v>
      </c>
      <c r="C4" s="38"/>
      <c r="D4" s="38"/>
      <c r="E4" s="38"/>
      <c r="F4" s="38"/>
    </row>
    <row r="5" spans="1:6" ht="15.75">
      <c r="A5" s="37" t="s">
        <v>329</v>
      </c>
      <c r="B5" s="38">
        <v>195837</v>
      </c>
      <c r="C5" s="38"/>
      <c r="D5" s="38"/>
      <c r="E5" s="38"/>
      <c r="F5" s="38"/>
    </row>
    <row r="6" spans="1:6" ht="31.5">
      <c r="A6" s="37" t="s">
        <v>330</v>
      </c>
      <c r="B6" s="38">
        <v>150</v>
      </c>
      <c r="C6" s="38"/>
      <c r="D6" s="38"/>
      <c r="E6" s="38"/>
      <c r="F6" s="38"/>
    </row>
    <row r="7" spans="1:6" ht="31.5">
      <c r="A7" s="39" t="s">
        <v>0</v>
      </c>
      <c r="B7" s="39" t="s">
        <v>331</v>
      </c>
      <c r="C7" s="39" t="s">
        <v>332</v>
      </c>
      <c r="D7" s="39" t="s">
        <v>330</v>
      </c>
      <c r="E7" s="39" t="s">
        <v>333</v>
      </c>
      <c r="F7" s="39" t="s">
        <v>334</v>
      </c>
    </row>
    <row r="8" spans="1:6" ht="31.5">
      <c r="A8" s="40" t="s">
        <v>335</v>
      </c>
      <c r="B8" s="38">
        <v>74</v>
      </c>
      <c r="C8" s="38">
        <v>414</v>
      </c>
      <c r="D8" s="38">
        <v>8369</v>
      </c>
      <c r="E8" s="38">
        <v>4349</v>
      </c>
      <c r="F8" s="38">
        <v>16751</v>
      </c>
    </row>
    <row r="9" spans="1:6" ht="31.5">
      <c r="A9" s="40" t="s">
        <v>336</v>
      </c>
      <c r="B9" s="38">
        <v>27</v>
      </c>
      <c r="C9" s="38">
        <v>159</v>
      </c>
      <c r="D9" s="38">
        <v>7670</v>
      </c>
      <c r="E9" s="38">
        <v>4565</v>
      </c>
      <c r="F9" s="38">
        <v>14059</v>
      </c>
    </row>
    <row r="10" spans="1:6" ht="31.5">
      <c r="A10" s="40" t="s">
        <v>337</v>
      </c>
      <c r="B10" s="38">
        <v>61</v>
      </c>
      <c r="C10" s="38">
        <v>252</v>
      </c>
      <c r="D10" s="38">
        <v>7413</v>
      </c>
      <c r="E10" s="38">
        <v>5635</v>
      </c>
      <c r="F10" s="38">
        <v>22290</v>
      </c>
    </row>
    <row r="11" spans="1:6" ht="31.5">
      <c r="A11" s="40" t="s">
        <v>338</v>
      </c>
      <c r="B11" s="38">
        <v>62</v>
      </c>
      <c r="C11" s="38">
        <v>458</v>
      </c>
      <c r="D11" s="38">
        <v>7177</v>
      </c>
      <c r="E11" s="38">
        <v>4908</v>
      </c>
      <c r="F11" s="38">
        <v>15872</v>
      </c>
    </row>
    <row r="12" spans="1:6" ht="31.5">
      <c r="A12" s="40" t="s">
        <v>339</v>
      </c>
      <c r="B12" s="38">
        <v>39</v>
      </c>
      <c r="C12" s="38">
        <v>190</v>
      </c>
      <c r="D12" s="38">
        <v>7388</v>
      </c>
      <c r="E12" s="38">
        <v>5589</v>
      </c>
      <c r="F12" s="38">
        <v>19894</v>
      </c>
    </row>
    <row r="13" spans="1:6" ht="31.5">
      <c r="A13" s="40" t="s">
        <v>340</v>
      </c>
      <c r="B13" s="38">
        <v>39</v>
      </c>
      <c r="C13" s="38">
        <v>155</v>
      </c>
      <c r="D13" s="38">
        <v>9057</v>
      </c>
      <c r="E13" s="38">
        <v>3904</v>
      </c>
      <c r="F13" s="38">
        <v>12963</v>
      </c>
    </row>
    <row r="14" spans="1:6" ht="31.5">
      <c r="A14" s="40" t="s">
        <v>341</v>
      </c>
      <c r="B14" s="38">
        <v>93</v>
      </c>
      <c r="C14" s="38">
        <v>616</v>
      </c>
      <c r="D14" s="38">
        <v>6799</v>
      </c>
      <c r="E14" s="38">
        <v>5691</v>
      </c>
      <c r="F14" s="38">
        <v>19003</v>
      </c>
    </row>
    <row r="15" spans="1:6" ht="31.5">
      <c r="A15" s="40" t="s">
        <v>342</v>
      </c>
      <c r="B15" s="38">
        <v>18</v>
      </c>
      <c r="C15" s="38">
        <v>106</v>
      </c>
      <c r="D15" s="38">
        <v>6613</v>
      </c>
      <c r="E15" s="38">
        <v>5267</v>
      </c>
      <c r="F15" s="38">
        <v>16449</v>
      </c>
    </row>
    <row r="16" spans="1:6" ht="31.5">
      <c r="A16" s="40" t="s">
        <v>343</v>
      </c>
      <c r="B16" s="38">
        <v>17</v>
      </c>
      <c r="C16" s="38">
        <v>93</v>
      </c>
      <c r="D16" s="38">
        <v>7750</v>
      </c>
      <c r="E16" s="38">
        <v>5347</v>
      </c>
      <c r="F16" s="38">
        <v>17876</v>
      </c>
    </row>
    <row r="17" spans="1:6" ht="31.5">
      <c r="A17" s="40" t="s">
        <v>344</v>
      </c>
      <c r="B17" s="38">
        <v>78</v>
      </c>
      <c r="C17" s="38">
        <v>652</v>
      </c>
      <c r="D17" s="38">
        <v>5915</v>
      </c>
      <c r="E17" s="38">
        <v>7511</v>
      </c>
      <c r="F17" s="38">
        <v>29908</v>
      </c>
    </row>
    <row r="18" spans="1:6" ht="15.75">
      <c r="A18" s="40" t="s">
        <v>345</v>
      </c>
      <c r="B18" s="38">
        <v>207</v>
      </c>
      <c r="C18" s="38">
        <v>1342</v>
      </c>
      <c r="D18" s="38">
        <v>7013</v>
      </c>
      <c r="E18" s="38">
        <v>4777</v>
      </c>
      <c r="F18" s="38">
        <v>16997</v>
      </c>
    </row>
    <row r="19" spans="1:6" ht="31.5">
      <c r="A19" s="40" t="s">
        <v>346</v>
      </c>
      <c r="B19" s="38">
        <v>64</v>
      </c>
      <c r="C19" s="38">
        <v>218</v>
      </c>
      <c r="D19" s="38">
        <v>4836</v>
      </c>
      <c r="E19" s="38">
        <v>8634</v>
      </c>
      <c r="F19" s="38">
        <v>29140</v>
      </c>
    </row>
    <row r="20" spans="1:6" ht="31.5">
      <c r="A20" s="40" t="s">
        <v>347</v>
      </c>
      <c r="B20" s="38">
        <v>47</v>
      </c>
      <c r="C20" s="38">
        <v>119</v>
      </c>
      <c r="D20" s="38">
        <v>6124</v>
      </c>
      <c r="E20" s="38">
        <v>3613</v>
      </c>
      <c r="F20" s="38">
        <v>9952</v>
      </c>
    </row>
    <row r="21" spans="1:6" ht="31.5">
      <c r="A21" s="40" t="s">
        <v>348</v>
      </c>
      <c r="B21" s="38">
        <v>22</v>
      </c>
      <c r="C21" s="38">
        <v>216</v>
      </c>
      <c r="D21" s="38">
        <v>7333</v>
      </c>
      <c r="E21" s="38">
        <v>5216</v>
      </c>
      <c r="F21" s="38">
        <v>16058</v>
      </c>
    </row>
    <row r="22" spans="1:6" ht="31.5">
      <c r="A22" s="40" t="s">
        <v>349</v>
      </c>
      <c r="B22" s="38">
        <v>62</v>
      </c>
      <c r="C22" s="38">
        <v>494</v>
      </c>
      <c r="D22" s="38">
        <v>7876</v>
      </c>
      <c r="E22" s="38">
        <v>5445</v>
      </c>
      <c r="F22" s="38">
        <v>19415</v>
      </c>
    </row>
    <row r="23" spans="1:6" ht="31.5">
      <c r="A23" s="40" t="s">
        <v>350</v>
      </c>
      <c r="B23" s="38">
        <v>13</v>
      </c>
      <c r="C23" s="38">
        <v>32</v>
      </c>
      <c r="D23" s="38">
        <v>7006</v>
      </c>
      <c r="E23" s="38">
        <v>6244</v>
      </c>
      <c r="F23" s="38">
        <v>21620</v>
      </c>
    </row>
    <row r="24" spans="1:6" ht="15.75">
      <c r="A24" s="41" t="s">
        <v>351</v>
      </c>
      <c r="B24" s="42">
        <v>16</v>
      </c>
      <c r="C24" s="42">
        <v>57</v>
      </c>
      <c r="D24" s="42">
        <v>8568</v>
      </c>
      <c r="E24" s="42">
        <v>3991</v>
      </c>
      <c r="F24" s="42">
        <v>12422</v>
      </c>
    </row>
  </sheetData>
  <phoneticPr fontId="8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"/>
  <sheetViews>
    <sheetView zoomScaleSheetLayoutView="100" workbookViewId="0"/>
  </sheetViews>
  <sheetFormatPr defaultColWidth="9" defaultRowHeight="14.25"/>
  <cols>
    <col min="3" max="3" width="14.5" customWidth="1"/>
    <col min="4" max="4" width="10.25" customWidth="1"/>
    <col min="6" max="6" width="12" customWidth="1"/>
    <col min="7" max="7" width="15.875" customWidth="1"/>
    <col min="8" max="8" width="16.875" customWidth="1"/>
    <col min="9" max="9" width="14.25" customWidth="1"/>
    <col min="10" max="10" width="16.625" customWidth="1"/>
    <col min="11" max="11" width="18.5" customWidth="1"/>
    <col min="12" max="12" width="19.625" customWidth="1"/>
    <col min="13" max="13" width="16.125" customWidth="1"/>
  </cols>
  <sheetData>
    <row r="1" spans="1:25" s="127" customFormat="1" ht="15" customHeight="1" thickBot="1">
      <c r="A1" s="126" t="s">
        <v>1058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25" ht="16.5" thickBot="1">
      <c r="A2" s="86" t="s">
        <v>135</v>
      </c>
      <c r="B2" s="87" t="s">
        <v>352</v>
      </c>
      <c r="C2" s="87" t="s">
        <v>353</v>
      </c>
      <c r="D2" s="87" t="s">
        <v>354</v>
      </c>
      <c r="E2" s="87" t="s">
        <v>355</v>
      </c>
      <c r="F2" s="87" t="s">
        <v>356</v>
      </c>
      <c r="G2" s="86" t="s">
        <v>357</v>
      </c>
      <c r="H2" s="86" t="s">
        <v>358</v>
      </c>
      <c r="I2" s="86" t="s">
        <v>359</v>
      </c>
      <c r="J2" s="86" t="s">
        <v>360</v>
      </c>
      <c r="K2" s="86" t="s">
        <v>361</v>
      </c>
      <c r="L2" s="86" t="s">
        <v>362</v>
      </c>
      <c r="M2" s="86" t="s">
        <v>363</v>
      </c>
      <c r="Q2" s="121"/>
      <c r="R2" s="121"/>
      <c r="S2" s="121"/>
      <c r="T2" s="121"/>
      <c r="U2" s="121"/>
      <c r="V2" s="121"/>
      <c r="W2" s="121"/>
      <c r="X2" s="121"/>
      <c r="Y2" s="121"/>
    </row>
    <row r="3" spans="1:25" ht="15.75">
      <c r="A3" s="65" t="s">
        <v>364</v>
      </c>
      <c r="B3" s="30" t="s">
        <v>1023</v>
      </c>
      <c r="C3" s="31" t="s">
        <v>193</v>
      </c>
      <c r="D3" s="31" t="s">
        <v>193</v>
      </c>
      <c r="E3" s="31" t="s">
        <v>193</v>
      </c>
      <c r="F3" s="30" t="s">
        <v>193</v>
      </c>
      <c r="G3" s="65" t="s">
        <v>365</v>
      </c>
      <c r="H3" s="65" t="s">
        <v>366</v>
      </c>
      <c r="I3" s="63">
        <v>111.9</v>
      </c>
      <c r="J3" s="63">
        <v>99.3</v>
      </c>
      <c r="K3" s="63">
        <v>99</v>
      </c>
      <c r="L3" s="63">
        <v>11.8</v>
      </c>
      <c r="M3" s="2">
        <v>0.45230999999999999</v>
      </c>
      <c r="Q3" s="1"/>
      <c r="R3" s="32"/>
      <c r="S3" s="32"/>
      <c r="T3" s="1"/>
      <c r="U3" s="1"/>
      <c r="V3" s="2"/>
      <c r="W3" s="2"/>
      <c r="X3" s="2"/>
      <c r="Y3" s="2"/>
    </row>
    <row r="4" spans="1:25" ht="15.75">
      <c r="A4" s="65" t="s">
        <v>367</v>
      </c>
      <c r="B4" s="30" t="s">
        <v>1023</v>
      </c>
      <c r="C4" s="31" t="s">
        <v>368</v>
      </c>
      <c r="D4" s="31" t="s">
        <v>369</v>
      </c>
      <c r="E4" s="31" t="s">
        <v>370</v>
      </c>
      <c r="F4" s="30">
        <v>2066</v>
      </c>
      <c r="G4" s="65" t="s">
        <v>371</v>
      </c>
      <c r="H4" s="65" t="s">
        <v>372</v>
      </c>
      <c r="I4" s="63">
        <v>11.2</v>
      </c>
      <c r="J4" s="63">
        <v>92.6</v>
      </c>
      <c r="K4" s="63">
        <v>81.3</v>
      </c>
      <c r="L4" s="63">
        <v>14.6</v>
      </c>
      <c r="M4" s="2">
        <v>0.435139</v>
      </c>
      <c r="Q4" s="2"/>
      <c r="R4" s="33"/>
      <c r="S4" s="33"/>
      <c r="T4" s="2"/>
      <c r="U4" s="33"/>
      <c r="V4" s="2"/>
      <c r="W4" s="2"/>
      <c r="X4" s="2"/>
      <c r="Y4" s="2"/>
    </row>
    <row r="5" spans="1:25" ht="15.75">
      <c r="A5" s="65" t="s">
        <v>373</v>
      </c>
      <c r="B5" s="30" t="s">
        <v>1023</v>
      </c>
      <c r="C5" s="31" t="s">
        <v>368</v>
      </c>
      <c r="D5" s="31" t="s">
        <v>369</v>
      </c>
      <c r="E5" s="31" t="s">
        <v>370</v>
      </c>
      <c r="F5" s="30">
        <v>2066</v>
      </c>
      <c r="G5" s="65" t="s">
        <v>374</v>
      </c>
      <c r="H5" s="65" t="s">
        <v>375</v>
      </c>
      <c r="I5" s="63">
        <v>11.5</v>
      </c>
      <c r="J5" s="63">
        <v>92.3</v>
      </c>
      <c r="K5" s="63">
        <v>81.400000000000006</v>
      </c>
      <c r="L5" s="63">
        <v>14.5</v>
      </c>
      <c r="M5" s="2">
        <v>0.42192099999999999</v>
      </c>
      <c r="Q5" s="2"/>
      <c r="R5" s="33"/>
      <c r="S5" s="33"/>
      <c r="T5" s="2"/>
      <c r="U5" s="2"/>
      <c r="V5" s="2"/>
      <c r="W5" s="2"/>
      <c r="X5" s="2"/>
      <c r="Y5" s="2"/>
    </row>
    <row r="6" spans="1:25" ht="15.75">
      <c r="A6" s="65" t="s">
        <v>376</v>
      </c>
      <c r="B6" s="30" t="s">
        <v>1023</v>
      </c>
      <c r="C6" s="31" t="s">
        <v>377</v>
      </c>
      <c r="D6" s="31" t="s">
        <v>378</v>
      </c>
      <c r="E6" s="31" t="s">
        <v>379</v>
      </c>
      <c r="F6" s="30">
        <v>1399</v>
      </c>
      <c r="G6" s="65" t="s">
        <v>380</v>
      </c>
      <c r="H6" s="65" t="s">
        <v>381</v>
      </c>
      <c r="I6" s="63">
        <v>12.6</v>
      </c>
      <c r="J6" s="63">
        <v>93.1</v>
      </c>
      <c r="K6" s="63">
        <v>82.1</v>
      </c>
      <c r="L6" s="63">
        <v>16.8</v>
      </c>
      <c r="M6" s="2">
        <v>0.47409099999999998</v>
      </c>
      <c r="Q6" s="2"/>
      <c r="R6" s="33"/>
      <c r="S6" s="33"/>
      <c r="T6" s="2"/>
      <c r="U6" s="2"/>
      <c r="V6" s="2"/>
      <c r="W6" s="2"/>
      <c r="X6" s="2"/>
      <c r="Y6" s="2"/>
    </row>
    <row r="7" spans="1:25" ht="15.75">
      <c r="A7" s="65" t="s">
        <v>382</v>
      </c>
      <c r="B7" s="30" t="s">
        <v>1023</v>
      </c>
      <c r="C7" s="31" t="s">
        <v>377</v>
      </c>
      <c r="D7" s="31" t="s">
        <v>378</v>
      </c>
      <c r="E7" s="31" t="s">
        <v>379</v>
      </c>
      <c r="F7" s="30">
        <v>1399</v>
      </c>
      <c r="G7" s="65" t="s">
        <v>383</v>
      </c>
      <c r="H7" s="65" t="s">
        <v>384</v>
      </c>
      <c r="I7" s="63">
        <v>11.7</v>
      </c>
      <c r="J7" s="63">
        <v>92.4</v>
      </c>
      <c r="K7" s="63">
        <v>76</v>
      </c>
      <c r="L7" s="63">
        <v>15.4</v>
      </c>
      <c r="M7" s="2">
        <v>0.50041599999999997</v>
      </c>
      <c r="Q7" s="2"/>
      <c r="R7" s="33"/>
      <c r="S7" s="33"/>
      <c r="T7" s="2"/>
      <c r="U7" s="2"/>
      <c r="V7" s="2"/>
      <c r="W7" s="2"/>
      <c r="X7" s="2"/>
      <c r="Y7" s="2"/>
    </row>
    <row r="8" spans="1:25" ht="15.75">
      <c r="A8" s="65" t="s">
        <v>385</v>
      </c>
      <c r="B8" s="30" t="s">
        <v>1023</v>
      </c>
      <c r="C8" s="31" t="s">
        <v>386</v>
      </c>
      <c r="D8" s="31" t="s">
        <v>387</v>
      </c>
      <c r="E8" s="31" t="s">
        <v>388</v>
      </c>
      <c r="F8" s="30">
        <v>1686</v>
      </c>
      <c r="G8" s="65" t="s">
        <v>389</v>
      </c>
      <c r="H8" s="65" t="s">
        <v>390</v>
      </c>
      <c r="I8" s="63">
        <v>11.5</v>
      </c>
      <c r="J8" s="63">
        <v>92.2</v>
      </c>
      <c r="K8" s="63">
        <v>78.5</v>
      </c>
      <c r="L8" s="63">
        <v>14.8</v>
      </c>
      <c r="M8" s="2">
        <v>0.40250399999999997</v>
      </c>
      <c r="Q8" s="2"/>
      <c r="R8" s="33"/>
      <c r="S8" s="33"/>
      <c r="T8" s="2"/>
      <c r="U8" s="2"/>
      <c r="V8" s="2"/>
      <c r="W8" s="2"/>
      <c r="X8" s="2"/>
      <c r="Y8" s="2"/>
    </row>
    <row r="9" spans="1:25" ht="15.75">
      <c r="A9" s="65" t="s">
        <v>391</v>
      </c>
      <c r="B9" s="30" t="s">
        <v>1023</v>
      </c>
      <c r="C9" s="31" t="s">
        <v>386</v>
      </c>
      <c r="D9" s="31" t="s">
        <v>387</v>
      </c>
      <c r="E9" s="31" t="s">
        <v>388</v>
      </c>
      <c r="F9" s="30">
        <v>1686</v>
      </c>
      <c r="G9" s="65" t="s">
        <v>392</v>
      </c>
      <c r="H9" s="65" t="s">
        <v>393</v>
      </c>
      <c r="I9" s="63">
        <v>11.1</v>
      </c>
      <c r="J9" s="63">
        <v>91.7</v>
      </c>
      <c r="K9" s="63">
        <v>76.7</v>
      </c>
      <c r="L9" s="63">
        <v>13.8</v>
      </c>
      <c r="M9" s="2">
        <v>0.400453</v>
      </c>
      <c r="Q9" s="2"/>
      <c r="R9" s="33"/>
      <c r="S9" s="33"/>
      <c r="T9" s="2"/>
      <c r="U9" s="2"/>
      <c r="V9" s="2"/>
      <c r="W9" s="2"/>
      <c r="X9" s="2"/>
      <c r="Y9" s="2"/>
    </row>
    <row r="10" spans="1:25" ht="15.75">
      <c r="A10" s="65" t="s">
        <v>394</v>
      </c>
      <c r="B10" s="30" t="s">
        <v>1023</v>
      </c>
      <c r="C10" s="31" t="s">
        <v>395</v>
      </c>
      <c r="D10" s="31" t="s">
        <v>396</v>
      </c>
      <c r="E10" s="31" t="s">
        <v>397</v>
      </c>
      <c r="F10" s="30">
        <v>1572</v>
      </c>
      <c r="G10" s="65" t="s">
        <v>398</v>
      </c>
      <c r="H10" s="65" t="s">
        <v>399</v>
      </c>
      <c r="I10" s="63">
        <v>12.6</v>
      </c>
      <c r="J10" s="63">
        <v>92.7</v>
      </c>
      <c r="K10" s="63">
        <v>84.7</v>
      </c>
      <c r="L10" s="63">
        <v>15.9</v>
      </c>
      <c r="M10" s="2">
        <v>0.41043800000000003</v>
      </c>
      <c r="Q10" s="2"/>
      <c r="R10" s="33"/>
      <c r="S10" s="33"/>
      <c r="T10" s="2"/>
      <c r="U10" s="2"/>
      <c r="V10" s="2"/>
      <c r="W10" s="2"/>
      <c r="X10" s="2"/>
      <c r="Y10" s="2"/>
    </row>
    <row r="11" spans="1:25" ht="15.75">
      <c r="A11" s="65" t="s">
        <v>400</v>
      </c>
      <c r="B11" s="30" t="s">
        <v>1023</v>
      </c>
      <c r="C11" s="31" t="s">
        <v>395</v>
      </c>
      <c r="D11" s="31" t="s">
        <v>396</v>
      </c>
      <c r="E11" s="31" t="s">
        <v>397</v>
      </c>
      <c r="F11" s="30">
        <v>1572</v>
      </c>
      <c r="G11" s="65" t="s">
        <v>401</v>
      </c>
      <c r="H11" s="65" t="s">
        <v>402</v>
      </c>
      <c r="I11" s="63">
        <v>11.3</v>
      </c>
      <c r="J11" s="63">
        <v>93.7</v>
      </c>
      <c r="K11" s="63">
        <v>83.2</v>
      </c>
      <c r="L11" s="63">
        <v>15.2</v>
      </c>
      <c r="M11" s="2">
        <v>0.53673300000000002</v>
      </c>
      <c r="Q11" s="2"/>
      <c r="R11" s="33"/>
      <c r="S11" s="33"/>
      <c r="T11" s="2"/>
      <c r="U11" s="2"/>
      <c r="V11" s="2"/>
      <c r="W11" s="2"/>
      <c r="X11" s="2"/>
      <c r="Y11" s="2"/>
    </row>
    <row r="12" spans="1:25" ht="15.75">
      <c r="A12" s="65" t="s">
        <v>403</v>
      </c>
      <c r="B12" s="30" t="s">
        <v>1023</v>
      </c>
      <c r="C12" s="31" t="s">
        <v>404</v>
      </c>
      <c r="D12" s="31" t="s">
        <v>405</v>
      </c>
      <c r="E12" s="31" t="s">
        <v>406</v>
      </c>
      <c r="F12" s="30">
        <v>1158</v>
      </c>
      <c r="G12" s="65" t="s">
        <v>407</v>
      </c>
      <c r="H12" s="65" t="s">
        <v>408</v>
      </c>
      <c r="I12" s="63">
        <v>12.3</v>
      </c>
      <c r="J12" s="63">
        <v>94</v>
      </c>
      <c r="K12" s="63">
        <v>85.1</v>
      </c>
      <c r="L12" s="63">
        <v>16.100000000000001</v>
      </c>
      <c r="M12" s="2">
        <v>0.61782000000000004</v>
      </c>
      <c r="Q12" s="2"/>
      <c r="R12" s="33"/>
      <c r="S12" s="33"/>
      <c r="T12" s="2"/>
      <c r="U12" s="2"/>
      <c r="V12" s="2"/>
      <c r="W12" s="2"/>
      <c r="X12" s="2"/>
      <c r="Y12" s="2"/>
    </row>
    <row r="13" spans="1:25" ht="15.75">
      <c r="A13" s="65" t="s">
        <v>409</v>
      </c>
      <c r="B13" s="30" t="s">
        <v>1023</v>
      </c>
      <c r="C13" s="31" t="s">
        <v>404</v>
      </c>
      <c r="D13" s="31" t="s">
        <v>405</v>
      </c>
      <c r="E13" s="31" t="s">
        <v>406</v>
      </c>
      <c r="F13" s="30">
        <v>1158</v>
      </c>
      <c r="G13" s="65" t="s">
        <v>410</v>
      </c>
      <c r="H13" s="65" t="s">
        <v>411</v>
      </c>
      <c r="I13" s="63">
        <v>11.8</v>
      </c>
      <c r="J13" s="63">
        <v>93.7</v>
      </c>
      <c r="K13" s="63">
        <v>77.5</v>
      </c>
      <c r="L13" s="63">
        <v>15</v>
      </c>
      <c r="M13" s="2">
        <v>0.62862600000000002</v>
      </c>
      <c r="Q13" s="2"/>
      <c r="R13" s="33"/>
      <c r="S13" s="33"/>
      <c r="T13" s="2"/>
      <c r="U13" s="2"/>
      <c r="V13" s="2"/>
      <c r="W13" s="2"/>
      <c r="X13" s="2"/>
      <c r="Y13" s="2"/>
    </row>
    <row r="14" spans="1:25" ht="15.75">
      <c r="A14" s="65" t="s">
        <v>412</v>
      </c>
      <c r="B14" s="30" t="s">
        <v>1023</v>
      </c>
      <c r="C14" s="31" t="s">
        <v>413</v>
      </c>
      <c r="D14" s="31" t="s">
        <v>414</v>
      </c>
      <c r="E14" s="31" t="s">
        <v>415</v>
      </c>
      <c r="F14" s="30">
        <v>2009</v>
      </c>
      <c r="G14" s="65" t="s">
        <v>416</v>
      </c>
      <c r="H14" s="65" t="s">
        <v>417</v>
      </c>
      <c r="I14" s="63">
        <v>13.5</v>
      </c>
      <c r="J14" s="63">
        <v>93.1</v>
      </c>
      <c r="K14" s="63">
        <v>78.900000000000006</v>
      </c>
      <c r="L14" s="63">
        <v>16.899999999999999</v>
      </c>
      <c r="M14" s="2">
        <v>0.564253</v>
      </c>
      <c r="Q14" s="2"/>
      <c r="R14" s="33"/>
      <c r="S14" s="33"/>
      <c r="T14" s="2"/>
      <c r="U14" s="2"/>
      <c r="V14" s="2"/>
      <c r="W14" s="2"/>
      <c r="X14" s="2"/>
      <c r="Y14" s="2"/>
    </row>
    <row r="15" spans="1:25" ht="15.75">
      <c r="A15" s="65" t="s">
        <v>418</v>
      </c>
      <c r="B15" s="30" t="s">
        <v>1023</v>
      </c>
      <c r="C15" s="31" t="s">
        <v>413</v>
      </c>
      <c r="D15" s="31" t="s">
        <v>414</v>
      </c>
      <c r="E15" s="31" t="s">
        <v>415</v>
      </c>
      <c r="F15" s="30">
        <v>2009</v>
      </c>
      <c r="G15" s="65" t="s">
        <v>419</v>
      </c>
      <c r="H15" s="65" t="s">
        <v>420</v>
      </c>
      <c r="I15" s="63">
        <v>11.9</v>
      </c>
      <c r="J15" s="63">
        <v>92.1</v>
      </c>
      <c r="K15" s="63">
        <v>75.7</v>
      </c>
      <c r="L15" s="63">
        <v>14.7</v>
      </c>
      <c r="M15" s="2">
        <v>0.43505899999999997</v>
      </c>
      <c r="Q15" s="2"/>
      <c r="R15" s="33"/>
      <c r="S15" s="33"/>
      <c r="T15" s="2"/>
      <c r="U15" s="2"/>
      <c r="V15" s="2"/>
      <c r="W15" s="2"/>
      <c r="X15" s="2"/>
      <c r="Y15" s="2"/>
    </row>
    <row r="16" spans="1:25" ht="15.75">
      <c r="A16" s="65" t="s">
        <v>421</v>
      </c>
      <c r="B16" s="30" t="s">
        <v>1023</v>
      </c>
      <c r="C16" s="31" t="s">
        <v>422</v>
      </c>
      <c r="D16" s="31" t="s">
        <v>423</v>
      </c>
      <c r="E16" s="31" t="s">
        <v>424</v>
      </c>
      <c r="F16" s="30">
        <v>1884</v>
      </c>
      <c r="G16" s="65" t="s">
        <v>425</v>
      </c>
      <c r="H16" s="65" t="s">
        <v>426</v>
      </c>
      <c r="I16" s="63">
        <v>12.3</v>
      </c>
      <c r="J16" s="63">
        <v>93.3</v>
      </c>
      <c r="K16" s="63">
        <v>84.8</v>
      </c>
      <c r="L16" s="63">
        <v>15.1</v>
      </c>
      <c r="M16" s="2">
        <v>0.537659</v>
      </c>
      <c r="Q16" s="2"/>
      <c r="R16" s="33"/>
      <c r="S16" s="33"/>
      <c r="T16" s="2"/>
      <c r="U16" s="2"/>
      <c r="V16" s="2"/>
      <c r="W16" s="2"/>
      <c r="X16" s="2"/>
      <c r="Y16" s="2"/>
    </row>
    <row r="17" spans="1:25" ht="15.75">
      <c r="A17" s="65" t="s">
        <v>427</v>
      </c>
      <c r="B17" s="30" t="s">
        <v>1023</v>
      </c>
      <c r="C17" s="31" t="s">
        <v>422</v>
      </c>
      <c r="D17" s="31" t="s">
        <v>423</v>
      </c>
      <c r="E17" s="31" t="s">
        <v>424</v>
      </c>
      <c r="F17" s="30">
        <v>1884</v>
      </c>
      <c r="G17" s="65" t="s">
        <v>428</v>
      </c>
      <c r="H17" s="65" t="s">
        <v>429</v>
      </c>
      <c r="I17" s="63">
        <v>12</v>
      </c>
      <c r="J17" s="63">
        <v>93.8</v>
      </c>
      <c r="K17" s="63">
        <v>84.7</v>
      </c>
      <c r="L17" s="63">
        <v>15.1</v>
      </c>
      <c r="M17" s="2">
        <v>0.50886200000000004</v>
      </c>
      <c r="Q17" s="2"/>
      <c r="R17" s="33"/>
      <c r="S17" s="33"/>
      <c r="T17" s="2"/>
      <c r="U17" s="2"/>
      <c r="V17" s="2"/>
      <c r="W17" s="2"/>
      <c r="X17" s="2"/>
      <c r="Y17" s="2"/>
    </row>
    <row r="18" spans="1:25" ht="15.75">
      <c r="A18" s="65" t="s">
        <v>430</v>
      </c>
      <c r="B18" s="30" t="s">
        <v>1023</v>
      </c>
      <c r="C18" s="31" t="s">
        <v>431</v>
      </c>
      <c r="D18" s="31" t="s">
        <v>432</v>
      </c>
      <c r="E18" s="31" t="s">
        <v>433</v>
      </c>
      <c r="F18" s="30">
        <v>1573</v>
      </c>
      <c r="G18" s="65" t="s">
        <v>434</v>
      </c>
      <c r="H18" s="65" t="s">
        <v>435</v>
      </c>
      <c r="I18" s="63">
        <v>12.1</v>
      </c>
      <c r="J18" s="63">
        <v>93.2</v>
      </c>
      <c r="K18" s="63">
        <v>83.8</v>
      </c>
      <c r="L18" s="63">
        <v>14.8</v>
      </c>
      <c r="M18" s="2">
        <v>0.53417700000000001</v>
      </c>
      <c r="Q18" s="2"/>
      <c r="R18" s="33"/>
      <c r="S18" s="33"/>
      <c r="T18" s="2"/>
      <c r="U18" s="2"/>
      <c r="V18" s="2"/>
      <c r="W18" s="2"/>
      <c r="X18" s="2"/>
      <c r="Y18" s="2"/>
    </row>
    <row r="19" spans="1:25" ht="15.75">
      <c r="A19" s="65" t="s">
        <v>436</v>
      </c>
      <c r="B19" s="30" t="s">
        <v>1023</v>
      </c>
      <c r="C19" s="31" t="s">
        <v>431</v>
      </c>
      <c r="D19" s="31" t="s">
        <v>432</v>
      </c>
      <c r="E19" s="31" t="s">
        <v>433</v>
      </c>
      <c r="F19" s="30">
        <v>1573</v>
      </c>
      <c r="G19" s="65" t="s">
        <v>437</v>
      </c>
      <c r="H19" s="65" t="s">
        <v>438</v>
      </c>
      <c r="I19" s="63">
        <v>14.5</v>
      </c>
      <c r="J19" s="63">
        <v>93.8</v>
      </c>
      <c r="K19" s="63">
        <v>87.7</v>
      </c>
      <c r="L19" s="63">
        <v>15.5</v>
      </c>
      <c r="M19" s="2">
        <v>0.60004000000000002</v>
      </c>
      <c r="Q19" s="2"/>
      <c r="R19" s="33"/>
      <c r="S19" s="33"/>
      <c r="T19" s="2"/>
      <c r="U19" s="2"/>
      <c r="V19" s="2"/>
      <c r="W19" s="2"/>
      <c r="X19" s="2"/>
      <c r="Y19" s="2"/>
    </row>
    <row r="20" spans="1:25" ht="15.75">
      <c r="A20" s="65" t="s">
        <v>439</v>
      </c>
      <c r="B20" s="30" t="s">
        <v>1023</v>
      </c>
      <c r="C20" s="31" t="s">
        <v>440</v>
      </c>
      <c r="D20" s="31" t="s">
        <v>441</v>
      </c>
      <c r="E20" s="31" t="s">
        <v>442</v>
      </c>
      <c r="F20" s="30">
        <v>933</v>
      </c>
      <c r="G20" s="65" t="s">
        <v>443</v>
      </c>
      <c r="H20" s="65" t="s">
        <v>444</v>
      </c>
      <c r="I20" s="63">
        <v>10.9</v>
      </c>
      <c r="J20" s="63">
        <v>92.8</v>
      </c>
      <c r="K20" s="63">
        <v>76</v>
      </c>
      <c r="L20" s="63">
        <v>14.7</v>
      </c>
      <c r="M20" s="2">
        <v>0.51547200000000004</v>
      </c>
      <c r="Q20" s="2"/>
      <c r="R20" s="33"/>
      <c r="S20" s="33"/>
      <c r="T20" s="2"/>
      <c r="U20" s="2"/>
      <c r="V20" s="2"/>
      <c r="W20" s="2"/>
      <c r="X20" s="2"/>
      <c r="Y20" s="2"/>
    </row>
    <row r="21" spans="1:25" ht="15.75">
      <c r="A21" s="65" t="s">
        <v>445</v>
      </c>
      <c r="B21" s="30" t="s">
        <v>1023</v>
      </c>
      <c r="C21" s="31" t="s">
        <v>440</v>
      </c>
      <c r="D21" s="31" t="s">
        <v>441</v>
      </c>
      <c r="E21" s="31" t="s">
        <v>442</v>
      </c>
      <c r="F21" s="30">
        <v>933</v>
      </c>
      <c r="G21" s="65" t="s">
        <v>446</v>
      </c>
      <c r="H21" s="65" t="s">
        <v>447</v>
      </c>
      <c r="I21" s="63">
        <v>13.1</v>
      </c>
      <c r="J21" s="63">
        <v>94.4</v>
      </c>
      <c r="K21" s="63">
        <v>87.2</v>
      </c>
      <c r="L21" s="63">
        <v>14.9</v>
      </c>
      <c r="M21" s="2">
        <v>0.588279</v>
      </c>
      <c r="Q21" s="2"/>
      <c r="R21" s="33"/>
      <c r="S21" s="33"/>
      <c r="T21" s="2"/>
      <c r="U21" s="2"/>
      <c r="V21" s="2"/>
      <c r="W21" s="2"/>
      <c r="X21" s="2"/>
      <c r="Y21" s="2"/>
    </row>
    <row r="22" spans="1:25" ht="15.75">
      <c r="A22" s="65" t="s">
        <v>448</v>
      </c>
      <c r="B22" s="30" t="s">
        <v>1023</v>
      </c>
      <c r="C22" s="31" t="s">
        <v>449</v>
      </c>
      <c r="D22" s="31" t="s">
        <v>450</v>
      </c>
      <c r="E22" s="31" t="s">
        <v>451</v>
      </c>
      <c r="F22" s="30">
        <v>2125</v>
      </c>
      <c r="G22" s="65" t="s">
        <v>452</v>
      </c>
      <c r="H22" s="65" t="s">
        <v>453</v>
      </c>
      <c r="I22" s="63">
        <v>12.8</v>
      </c>
      <c r="J22" s="63">
        <v>93.2</v>
      </c>
      <c r="K22" s="63">
        <v>78.400000000000006</v>
      </c>
      <c r="L22" s="63">
        <v>15.8</v>
      </c>
      <c r="M22" s="2">
        <v>0.55110999999999999</v>
      </c>
      <c r="Q22" s="2"/>
      <c r="R22" s="33"/>
      <c r="S22" s="33"/>
      <c r="T22" s="2"/>
      <c r="U22" s="2"/>
      <c r="V22" s="2"/>
      <c r="W22" s="2"/>
      <c r="X22" s="2"/>
      <c r="Y22" s="2"/>
    </row>
    <row r="23" spans="1:25" ht="15.75">
      <c r="A23" s="65" t="s">
        <v>454</v>
      </c>
      <c r="B23" s="30" t="s">
        <v>1023</v>
      </c>
      <c r="C23" s="31" t="s">
        <v>449</v>
      </c>
      <c r="D23" s="31" t="s">
        <v>450</v>
      </c>
      <c r="E23" s="31" t="s">
        <v>451</v>
      </c>
      <c r="F23" s="30">
        <v>2125</v>
      </c>
      <c r="G23" s="65" t="s">
        <v>455</v>
      </c>
      <c r="H23" s="65" t="s">
        <v>456</v>
      </c>
      <c r="I23" s="63">
        <v>12.2</v>
      </c>
      <c r="J23" s="63">
        <v>93.8</v>
      </c>
      <c r="K23" s="63">
        <v>82.6</v>
      </c>
      <c r="L23" s="63">
        <v>15.4</v>
      </c>
      <c r="M23" s="2">
        <v>0.54532199999999997</v>
      </c>
      <c r="Q23" s="2"/>
      <c r="R23" s="33"/>
      <c r="S23" s="33"/>
      <c r="T23" s="2"/>
      <c r="U23" s="2"/>
      <c r="V23" s="2"/>
      <c r="W23" s="2"/>
      <c r="X23" s="2"/>
      <c r="Y23" s="2"/>
    </row>
    <row r="24" spans="1:25" ht="15.75">
      <c r="A24" s="65" t="s">
        <v>457</v>
      </c>
      <c r="B24" s="30" t="s">
        <v>1023</v>
      </c>
      <c r="C24" s="31" t="s">
        <v>458</v>
      </c>
      <c r="D24" s="31" t="s">
        <v>459</v>
      </c>
      <c r="E24" s="31" t="s">
        <v>460</v>
      </c>
      <c r="F24" s="30">
        <v>1281</v>
      </c>
      <c r="G24" s="65" t="s">
        <v>461</v>
      </c>
      <c r="H24" s="65" t="s">
        <v>462</v>
      </c>
      <c r="I24" s="63">
        <v>12.7</v>
      </c>
      <c r="J24" s="63">
        <v>94.5</v>
      </c>
      <c r="K24" s="63">
        <v>84.7</v>
      </c>
      <c r="L24" s="63">
        <v>15.5</v>
      </c>
      <c r="M24" s="2">
        <v>0.60201800000000005</v>
      </c>
      <c r="Q24" s="2"/>
      <c r="R24" s="33"/>
      <c r="S24" s="33"/>
      <c r="T24" s="2"/>
      <c r="U24" s="2"/>
      <c r="V24" s="2"/>
      <c r="W24" s="2"/>
      <c r="X24" s="2"/>
      <c r="Y24" s="2"/>
    </row>
    <row r="25" spans="1:25" ht="15.75">
      <c r="A25" s="65" t="s">
        <v>463</v>
      </c>
      <c r="B25" s="30" t="s">
        <v>1023</v>
      </c>
      <c r="C25" s="31" t="s">
        <v>458</v>
      </c>
      <c r="D25" s="31" t="s">
        <v>459</v>
      </c>
      <c r="E25" s="31" t="s">
        <v>460</v>
      </c>
      <c r="F25" s="30">
        <v>1281</v>
      </c>
      <c r="G25" s="65" t="s">
        <v>464</v>
      </c>
      <c r="H25" s="65" t="s">
        <v>465</v>
      </c>
      <c r="I25" s="63">
        <v>11.5</v>
      </c>
      <c r="J25" s="63">
        <v>93.6</v>
      </c>
      <c r="K25" s="63">
        <v>83.7</v>
      </c>
      <c r="L25" s="63">
        <v>14.5</v>
      </c>
      <c r="M25" s="2">
        <v>0.50046500000000005</v>
      </c>
      <c r="Q25" s="2"/>
      <c r="R25" s="33"/>
      <c r="S25" s="33"/>
      <c r="T25" s="2"/>
      <c r="U25" s="2"/>
      <c r="V25" s="2"/>
      <c r="W25" s="2"/>
      <c r="X25" s="2"/>
      <c r="Y25" s="2"/>
    </row>
    <row r="26" spans="1:25" ht="15.75">
      <c r="A26" s="65" t="s">
        <v>466</v>
      </c>
      <c r="B26" s="30" t="s">
        <v>1023</v>
      </c>
      <c r="C26" s="31" t="s">
        <v>467</v>
      </c>
      <c r="D26" s="31" t="s">
        <v>468</v>
      </c>
      <c r="E26" s="31" t="s">
        <v>469</v>
      </c>
      <c r="F26" s="30">
        <v>1057</v>
      </c>
      <c r="G26" s="65" t="s">
        <v>470</v>
      </c>
      <c r="H26" s="65" t="s">
        <v>471</v>
      </c>
      <c r="I26" s="63">
        <v>11.9</v>
      </c>
      <c r="J26" s="63">
        <v>95</v>
      </c>
      <c r="K26" s="63">
        <v>85.8</v>
      </c>
      <c r="L26" s="63">
        <v>15.5</v>
      </c>
      <c r="M26" s="2">
        <v>0.56800700000000004</v>
      </c>
      <c r="Q26" s="2"/>
      <c r="R26" s="33"/>
      <c r="S26" s="33"/>
      <c r="T26" s="2"/>
      <c r="U26" s="2"/>
      <c r="V26" s="2"/>
      <c r="W26" s="2"/>
      <c r="X26" s="2"/>
      <c r="Y26" s="2"/>
    </row>
    <row r="27" spans="1:25" ht="15.75">
      <c r="A27" s="65" t="s">
        <v>472</v>
      </c>
      <c r="B27" s="30" t="s">
        <v>1023</v>
      </c>
      <c r="C27" s="31" t="s">
        <v>467</v>
      </c>
      <c r="D27" s="31" t="s">
        <v>468</v>
      </c>
      <c r="E27" s="31" t="s">
        <v>469</v>
      </c>
      <c r="F27" s="30">
        <v>1057</v>
      </c>
      <c r="G27" s="65" t="s">
        <v>473</v>
      </c>
      <c r="H27" s="65" t="s">
        <v>474</v>
      </c>
      <c r="I27" s="63">
        <v>13.3</v>
      </c>
      <c r="J27" s="63">
        <v>95.2</v>
      </c>
      <c r="K27" s="63">
        <v>88.9</v>
      </c>
      <c r="L27" s="63">
        <v>16.399999999999999</v>
      </c>
      <c r="M27" s="2">
        <v>0.52885499999999996</v>
      </c>
      <c r="Q27" s="2"/>
      <c r="R27" s="33"/>
      <c r="S27" s="33"/>
      <c r="T27" s="2"/>
      <c r="U27" s="2"/>
      <c r="V27" s="2"/>
      <c r="W27" s="2"/>
      <c r="X27" s="2"/>
      <c r="Y27" s="2"/>
    </row>
    <row r="28" spans="1:25" ht="15.75">
      <c r="A28" s="65" t="s">
        <v>475</v>
      </c>
      <c r="B28" s="30" t="s">
        <v>1023</v>
      </c>
      <c r="C28" s="31" t="s">
        <v>476</v>
      </c>
      <c r="D28" s="31" t="s">
        <v>477</v>
      </c>
      <c r="E28" s="31" t="s">
        <v>478</v>
      </c>
      <c r="F28" s="30">
        <v>1804</v>
      </c>
      <c r="G28" s="65" t="s">
        <v>479</v>
      </c>
      <c r="H28" s="65" t="s">
        <v>480</v>
      </c>
      <c r="I28" s="63">
        <v>12.5</v>
      </c>
      <c r="J28" s="63">
        <v>93</v>
      </c>
      <c r="K28" s="63">
        <v>84.8</v>
      </c>
      <c r="L28" s="63">
        <v>15.5</v>
      </c>
      <c r="M28" s="2">
        <v>0.50124400000000002</v>
      </c>
      <c r="Q28" s="2"/>
      <c r="R28" s="33"/>
      <c r="S28" s="33"/>
      <c r="T28" s="2"/>
      <c r="U28" s="2"/>
      <c r="V28" s="2"/>
      <c r="W28" s="2"/>
      <c r="X28" s="2"/>
      <c r="Y28" s="2"/>
    </row>
    <row r="29" spans="1:25" ht="15.75">
      <c r="A29" s="65" t="s">
        <v>481</v>
      </c>
      <c r="B29" s="30" t="s">
        <v>1023</v>
      </c>
      <c r="C29" s="31" t="s">
        <v>476</v>
      </c>
      <c r="D29" s="31" t="s">
        <v>477</v>
      </c>
      <c r="E29" s="31" t="s">
        <v>478</v>
      </c>
      <c r="F29" s="30">
        <v>1804</v>
      </c>
      <c r="G29" s="65" t="s">
        <v>482</v>
      </c>
      <c r="H29" s="65" t="s">
        <v>483</v>
      </c>
      <c r="I29" s="63">
        <v>12.6</v>
      </c>
      <c r="J29" s="63">
        <v>93.5</v>
      </c>
      <c r="K29" s="63">
        <v>83.3</v>
      </c>
      <c r="L29" s="63">
        <v>16.3</v>
      </c>
      <c r="M29" s="2">
        <v>0.55995099999999998</v>
      </c>
      <c r="Q29" s="2"/>
      <c r="R29" s="33"/>
      <c r="S29" s="33"/>
      <c r="T29" s="2"/>
      <c r="U29" s="2"/>
      <c r="V29" s="2"/>
      <c r="W29" s="2"/>
      <c r="X29" s="2"/>
      <c r="Y29" s="2"/>
    </row>
    <row r="30" spans="1:25" ht="15.75">
      <c r="A30" s="65" t="s">
        <v>484</v>
      </c>
      <c r="B30" s="30" t="s">
        <v>1023</v>
      </c>
      <c r="C30" s="31" t="s">
        <v>485</v>
      </c>
      <c r="D30" s="31" t="s">
        <v>486</v>
      </c>
      <c r="E30" s="31" t="s">
        <v>487</v>
      </c>
      <c r="F30" s="30">
        <v>1239</v>
      </c>
      <c r="G30" s="65" t="s">
        <v>488</v>
      </c>
      <c r="H30" s="65" t="s">
        <v>489</v>
      </c>
      <c r="I30" s="63">
        <v>12.4</v>
      </c>
      <c r="J30" s="63">
        <v>93.5</v>
      </c>
      <c r="K30" s="63">
        <v>80.7</v>
      </c>
      <c r="L30" s="63">
        <v>14.7</v>
      </c>
      <c r="M30" s="2">
        <v>0.56459599999999999</v>
      </c>
      <c r="Q30" s="2"/>
      <c r="R30" s="33"/>
      <c r="S30" s="33"/>
      <c r="T30" s="2"/>
      <c r="U30" s="2"/>
      <c r="V30" s="2"/>
      <c r="W30" s="2"/>
      <c r="X30" s="2"/>
      <c r="Y30" s="2"/>
    </row>
    <row r="31" spans="1:25" ht="15.75">
      <c r="A31" s="65" t="s">
        <v>490</v>
      </c>
      <c r="B31" s="30" t="s">
        <v>1023</v>
      </c>
      <c r="C31" s="31" t="s">
        <v>485</v>
      </c>
      <c r="D31" s="31" t="s">
        <v>486</v>
      </c>
      <c r="E31" s="31" t="s">
        <v>487</v>
      </c>
      <c r="F31" s="30">
        <v>1239</v>
      </c>
      <c r="G31" s="65" t="s">
        <v>491</v>
      </c>
      <c r="H31" s="65" t="s">
        <v>492</v>
      </c>
      <c r="I31" s="63">
        <v>12.2</v>
      </c>
      <c r="J31" s="63">
        <v>93.2</v>
      </c>
      <c r="K31" s="63">
        <v>84.5</v>
      </c>
      <c r="L31" s="63">
        <v>14.4</v>
      </c>
      <c r="M31" s="2">
        <v>0.52318900000000002</v>
      </c>
      <c r="Q31" s="2"/>
      <c r="R31" s="33"/>
      <c r="S31" s="33"/>
      <c r="T31" s="2"/>
      <c r="U31" s="2"/>
      <c r="V31" s="2"/>
      <c r="W31" s="2"/>
      <c r="X31" s="2"/>
      <c r="Y31" s="2"/>
    </row>
    <row r="32" spans="1:25" ht="15.75">
      <c r="A32" s="65" t="s">
        <v>493</v>
      </c>
      <c r="B32" s="30" t="s">
        <v>1023</v>
      </c>
      <c r="C32" s="31" t="s">
        <v>494</v>
      </c>
      <c r="D32" s="31" t="s">
        <v>495</v>
      </c>
      <c r="E32" s="31" t="s">
        <v>496</v>
      </c>
      <c r="F32" s="30">
        <v>1783</v>
      </c>
      <c r="G32" s="65" t="s">
        <v>497</v>
      </c>
      <c r="H32" s="65" t="s">
        <v>498</v>
      </c>
      <c r="I32" s="63">
        <v>11.7</v>
      </c>
      <c r="J32" s="63">
        <v>93.6</v>
      </c>
      <c r="K32" s="63">
        <v>84</v>
      </c>
      <c r="L32" s="63">
        <v>15.6</v>
      </c>
      <c r="M32" s="2">
        <v>0.549871</v>
      </c>
      <c r="Q32" s="2"/>
      <c r="R32" s="33"/>
      <c r="S32" s="33"/>
      <c r="T32" s="2"/>
      <c r="U32" s="2"/>
      <c r="V32" s="2"/>
      <c r="W32" s="2"/>
      <c r="X32" s="2"/>
      <c r="Y32" s="2"/>
    </row>
    <row r="33" spans="1:25" ht="15.75">
      <c r="A33" s="65" t="s">
        <v>499</v>
      </c>
      <c r="B33" s="30" t="s">
        <v>1023</v>
      </c>
      <c r="C33" s="31" t="s">
        <v>494</v>
      </c>
      <c r="D33" s="31" t="s">
        <v>495</v>
      </c>
      <c r="E33" s="31" t="s">
        <v>496</v>
      </c>
      <c r="F33" s="30">
        <v>1783</v>
      </c>
      <c r="G33" s="65" t="s">
        <v>500</v>
      </c>
      <c r="H33" s="65" t="s">
        <v>501</v>
      </c>
      <c r="I33" s="63">
        <v>12</v>
      </c>
      <c r="J33" s="63">
        <v>92.8</v>
      </c>
      <c r="K33" s="63">
        <v>83.9</v>
      </c>
      <c r="L33" s="63">
        <v>15.1</v>
      </c>
      <c r="M33" s="2">
        <v>0.41583599999999998</v>
      </c>
      <c r="Q33" s="2"/>
      <c r="R33" s="33"/>
      <c r="S33" s="33"/>
      <c r="T33" s="2"/>
      <c r="U33" s="2"/>
      <c r="V33" s="2"/>
      <c r="W33" s="2"/>
      <c r="X33" s="2"/>
      <c r="Y33" s="2"/>
    </row>
    <row r="34" spans="1:25" ht="15.75">
      <c r="A34" s="65" t="s">
        <v>502</v>
      </c>
      <c r="B34" s="30" t="s">
        <v>1023</v>
      </c>
      <c r="C34" s="31" t="s">
        <v>503</v>
      </c>
      <c r="D34" s="31" t="s">
        <v>504</v>
      </c>
      <c r="E34" s="31" t="s">
        <v>505</v>
      </c>
      <c r="F34" s="30">
        <v>1941</v>
      </c>
      <c r="G34" s="65" t="s">
        <v>506</v>
      </c>
      <c r="H34" s="65" t="s">
        <v>507</v>
      </c>
      <c r="I34" s="63">
        <v>11.5</v>
      </c>
      <c r="J34" s="63">
        <v>93.3</v>
      </c>
      <c r="K34" s="63">
        <v>81.900000000000006</v>
      </c>
      <c r="L34" s="63">
        <v>15</v>
      </c>
      <c r="M34" s="2">
        <v>0.54099600000000003</v>
      </c>
      <c r="Q34" s="2"/>
      <c r="R34" s="33"/>
      <c r="S34" s="33"/>
      <c r="T34" s="2"/>
      <c r="U34" s="2"/>
      <c r="V34" s="2"/>
      <c r="W34" s="2"/>
      <c r="X34" s="2"/>
      <c r="Y34" s="2"/>
    </row>
    <row r="35" spans="1:25" ht="15.75">
      <c r="A35" s="65" t="s">
        <v>508</v>
      </c>
      <c r="B35" s="30" t="s">
        <v>1023</v>
      </c>
      <c r="C35" s="31" t="s">
        <v>503</v>
      </c>
      <c r="D35" s="31" t="s">
        <v>504</v>
      </c>
      <c r="E35" s="31" t="s">
        <v>505</v>
      </c>
      <c r="F35" s="30">
        <v>1941</v>
      </c>
      <c r="G35" s="65" t="s">
        <v>509</v>
      </c>
      <c r="H35" s="65" t="s">
        <v>510</v>
      </c>
      <c r="I35" s="63">
        <v>6.5</v>
      </c>
      <c r="J35" s="63">
        <v>91.3</v>
      </c>
      <c r="K35" s="63">
        <v>58.2</v>
      </c>
      <c r="L35" s="63">
        <v>9.6</v>
      </c>
      <c r="M35" s="2">
        <v>0.45342500000000002</v>
      </c>
      <c r="Q35" s="2"/>
      <c r="R35" s="33"/>
      <c r="S35" s="33"/>
      <c r="T35" s="2"/>
      <c r="U35" s="2"/>
      <c r="V35" s="2"/>
      <c r="W35" s="2"/>
      <c r="X35" s="2"/>
      <c r="Y35" s="2"/>
    </row>
    <row r="36" spans="1:25" ht="15.75">
      <c r="A36" s="65" t="s">
        <v>511</v>
      </c>
      <c r="B36" s="30" t="s">
        <v>1023</v>
      </c>
      <c r="C36" s="31" t="s">
        <v>512</v>
      </c>
      <c r="D36" s="31" t="s">
        <v>513</v>
      </c>
      <c r="E36" s="31" t="s">
        <v>514</v>
      </c>
      <c r="F36" s="30">
        <v>1089</v>
      </c>
      <c r="G36" s="65" t="s">
        <v>515</v>
      </c>
      <c r="H36" s="65" t="s">
        <v>516</v>
      </c>
      <c r="I36" s="63">
        <v>11.6</v>
      </c>
      <c r="J36" s="63">
        <v>94.3</v>
      </c>
      <c r="K36" s="63">
        <v>83.8</v>
      </c>
      <c r="L36" s="63">
        <v>16.399999999999999</v>
      </c>
      <c r="M36" s="2">
        <v>0.582453</v>
      </c>
      <c r="Q36" s="2"/>
      <c r="R36" s="33"/>
      <c r="S36" s="33"/>
      <c r="T36" s="2"/>
      <c r="U36" s="2"/>
      <c r="V36" s="2"/>
      <c r="W36" s="2"/>
      <c r="X36" s="2"/>
      <c r="Y36" s="2"/>
    </row>
    <row r="37" spans="1:25" ht="15.75">
      <c r="A37" s="65" t="s">
        <v>517</v>
      </c>
      <c r="B37" s="30" t="s">
        <v>1023</v>
      </c>
      <c r="C37" s="31" t="s">
        <v>512</v>
      </c>
      <c r="D37" s="31" t="s">
        <v>513</v>
      </c>
      <c r="E37" s="31" t="s">
        <v>514</v>
      </c>
      <c r="F37" s="30">
        <v>1089</v>
      </c>
      <c r="G37" s="65" t="s">
        <v>518</v>
      </c>
      <c r="H37" s="65" t="s">
        <v>519</v>
      </c>
      <c r="I37" s="63">
        <v>11.5</v>
      </c>
      <c r="J37" s="63">
        <v>94.3</v>
      </c>
      <c r="K37" s="63">
        <v>83.4</v>
      </c>
      <c r="L37" s="63">
        <v>15</v>
      </c>
      <c r="M37" s="2">
        <v>0.57818599999999998</v>
      </c>
      <c r="Q37" s="2"/>
      <c r="R37" s="33"/>
      <c r="S37" s="33"/>
      <c r="T37" s="2"/>
      <c r="U37" s="2"/>
      <c r="V37" s="2"/>
      <c r="W37" s="2"/>
      <c r="X37" s="2"/>
      <c r="Y37" s="2"/>
    </row>
    <row r="38" spans="1:25" ht="15.75">
      <c r="A38" s="65" t="s">
        <v>520</v>
      </c>
      <c r="B38" s="30" t="s">
        <v>1023</v>
      </c>
      <c r="C38" s="31" t="s">
        <v>521</v>
      </c>
      <c r="D38" s="31" t="s">
        <v>522</v>
      </c>
      <c r="E38" s="31" t="s">
        <v>523</v>
      </c>
      <c r="F38" s="30">
        <v>1069</v>
      </c>
      <c r="G38" s="65" t="s">
        <v>524</v>
      </c>
      <c r="H38" s="65" t="s">
        <v>525</v>
      </c>
      <c r="I38" s="63">
        <v>10</v>
      </c>
      <c r="J38" s="63">
        <v>93</v>
      </c>
      <c r="K38" s="63">
        <v>76.2</v>
      </c>
      <c r="L38" s="63">
        <v>17.399999999999999</v>
      </c>
      <c r="M38" s="2">
        <v>0.61379600000000001</v>
      </c>
      <c r="Q38" s="2"/>
      <c r="R38" s="33"/>
      <c r="S38" s="33"/>
      <c r="T38" s="2"/>
      <c r="U38" s="2"/>
      <c r="V38" s="2"/>
      <c r="W38" s="2"/>
      <c r="X38" s="2"/>
      <c r="Y38" s="2"/>
    </row>
    <row r="39" spans="1:25" ht="15.75">
      <c r="A39" s="65" t="s">
        <v>526</v>
      </c>
      <c r="B39" s="30" t="s">
        <v>1023</v>
      </c>
      <c r="C39" s="31" t="s">
        <v>521</v>
      </c>
      <c r="D39" s="31" t="s">
        <v>522</v>
      </c>
      <c r="E39" s="31" t="s">
        <v>523</v>
      </c>
      <c r="F39" s="30">
        <v>1069</v>
      </c>
      <c r="G39" s="65" t="s">
        <v>527</v>
      </c>
      <c r="H39" s="65" t="s">
        <v>528</v>
      </c>
      <c r="I39" s="63">
        <v>11.5</v>
      </c>
      <c r="J39" s="63">
        <v>93.5</v>
      </c>
      <c r="K39" s="63">
        <v>81.400000000000006</v>
      </c>
      <c r="L39" s="63">
        <v>16.5</v>
      </c>
      <c r="M39" s="2">
        <v>0.61063599999999996</v>
      </c>
      <c r="Q39" s="2"/>
      <c r="R39" s="33"/>
      <c r="S39" s="33"/>
      <c r="T39" s="2"/>
      <c r="U39" s="2"/>
      <c r="V39" s="2"/>
      <c r="W39" s="2"/>
      <c r="X39" s="2"/>
      <c r="Y39" s="2"/>
    </row>
    <row r="40" spans="1:25" ht="15.75">
      <c r="A40" s="65" t="s">
        <v>529</v>
      </c>
      <c r="B40" s="30" t="s">
        <v>1023</v>
      </c>
      <c r="C40" s="31" t="s">
        <v>530</v>
      </c>
      <c r="D40" s="31" t="s">
        <v>531</v>
      </c>
      <c r="E40" s="31" t="s">
        <v>532</v>
      </c>
      <c r="F40" s="30">
        <v>2157</v>
      </c>
      <c r="G40" s="65" t="s">
        <v>533</v>
      </c>
      <c r="H40" s="65" t="s">
        <v>534</v>
      </c>
      <c r="I40" s="63">
        <v>13.9</v>
      </c>
      <c r="J40" s="63">
        <v>93</v>
      </c>
      <c r="K40" s="63">
        <v>85.4</v>
      </c>
      <c r="L40" s="63">
        <v>15.6</v>
      </c>
      <c r="M40" s="2">
        <v>0.48261799999999999</v>
      </c>
      <c r="Q40" s="2"/>
      <c r="R40" s="33"/>
      <c r="S40" s="33"/>
      <c r="T40" s="2"/>
      <c r="U40" s="2"/>
      <c r="V40" s="2"/>
      <c r="W40" s="2"/>
      <c r="X40" s="2"/>
      <c r="Y40" s="2"/>
    </row>
    <row r="41" spans="1:25" ht="15.75">
      <c r="A41" s="65" t="s">
        <v>535</v>
      </c>
      <c r="B41" s="30" t="s">
        <v>1023</v>
      </c>
      <c r="C41" s="31" t="s">
        <v>530</v>
      </c>
      <c r="D41" s="31" t="s">
        <v>531</v>
      </c>
      <c r="E41" s="31" t="s">
        <v>532</v>
      </c>
      <c r="F41" s="30">
        <v>2157</v>
      </c>
      <c r="G41" s="65" t="s">
        <v>536</v>
      </c>
      <c r="H41" s="65" t="s">
        <v>537</v>
      </c>
      <c r="I41" s="63">
        <v>12.5</v>
      </c>
      <c r="J41" s="63">
        <v>93.4</v>
      </c>
      <c r="K41" s="63">
        <v>84.7</v>
      </c>
      <c r="L41" s="63">
        <v>15.3</v>
      </c>
      <c r="M41" s="2">
        <v>0.51961000000000002</v>
      </c>
      <c r="Q41" s="2"/>
      <c r="R41" s="33"/>
      <c r="S41" s="33"/>
      <c r="T41" s="2"/>
      <c r="U41" s="2"/>
      <c r="V41" s="2"/>
      <c r="W41" s="2"/>
      <c r="X41" s="2"/>
      <c r="Y41" s="2"/>
    </row>
    <row r="42" spans="1:25" ht="15.75">
      <c r="A42" s="65" t="s">
        <v>538</v>
      </c>
      <c r="B42" s="30" t="s">
        <v>1023</v>
      </c>
      <c r="C42" s="31" t="s">
        <v>539</v>
      </c>
      <c r="D42" s="31" t="s">
        <v>540</v>
      </c>
      <c r="E42" s="31" t="s">
        <v>541</v>
      </c>
      <c r="F42" s="30">
        <v>2489</v>
      </c>
      <c r="G42" s="65" t="s">
        <v>542</v>
      </c>
      <c r="H42" s="65" t="s">
        <v>543</v>
      </c>
      <c r="I42" s="63">
        <v>14.9</v>
      </c>
      <c r="J42" s="63">
        <v>92.3</v>
      </c>
      <c r="K42" s="63">
        <v>85.7</v>
      </c>
      <c r="L42" s="63">
        <v>17.2</v>
      </c>
      <c r="M42" s="2">
        <v>0.392704</v>
      </c>
      <c r="Q42" s="2"/>
      <c r="R42" s="33"/>
      <c r="S42" s="33"/>
      <c r="T42" s="2"/>
      <c r="U42" s="2"/>
      <c r="V42" s="2"/>
      <c r="W42" s="2"/>
      <c r="X42" s="2"/>
      <c r="Y42" s="2"/>
    </row>
    <row r="43" spans="1:25" ht="15.75">
      <c r="A43" s="65" t="s">
        <v>544</v>
      </c>
      <c r="B43" s="30" t="s">
        <v>1023</v>
      </c>
      <c r="C43" s="31" t="s">
        <v>539</v>
      </c>
      <c r="D43" s="31" t="s">
        <v>540</v>
      </c>
      <c r="E43" s="31" t="s">
        <v>541</v>
      </c>
      <c r="F43" s="30">
        <v>2489</v>
      </c>
      <c r="G43" s="65" t="s">
        <v>545</v>
      </c>
      <c r="H43" s="65" t="s">
        <v>546</v>
      </c>
      <c r="I43" s="63">
        <v>14.3</v>
      </c>
      <c r="J43" s="63">
        <v>92.5</v>
      </c>
      <c r="K43" s="63">
        <v>85.3</v>
      </c>
      <c r="L43" s="63">
        <v>17.8</v>
      </c>
      <c r="M43" s="2">
        <v>0.42037799999999997</v>
      </c>
      <c r="Q43" s="2"/>
      <c r="R43" s="33"/>
      <c r="S43" s="33"/>
      <c r="T43" s="2"/>
      <c r="U43" s="2"/>
      <c r="V43" s="2"/>
      <c r="W43" s="2"/>
      <c r="X43" s="2"/>
      <c r="Y43" s="2"/>
    </row>
    <row r="44" spans="1:25" ht="15.75">
      <c r="A44" s="65" t="s">
        <v>547</v>
      </c>
      <c r="B44" s="30" t="s">
        <v>1023</v>
      </c>
      <c r="C44" s="31" t="s">
        <v>548</v>
      </c>
      <c r="D44" s="31" t="s">
        <v>549</v>
      </c>
      <c r="E44" s="31" t="s">
        <v>550</v>
      </c>
      <c r="F44" s="30">
        <v>1272</v>
      </c>
      <c r="G44" s="65" t="s">
        <v>551</v>
      </c>
      <c r="H44" s="65" t="s">
        <v>552</v>
      </c>
      <c r="I44" s="63">
        <v>13.5</v>
      </c>
      <c r="J44" s="63">
        <v>93.5</v>
      </c>
      <c r="K44" s="63">
        <v>85.6</v>
      </c>
      <c r="L44" s="63">
        <v>16.600000000000001</v>
      </c>
      <c r="M44" s="2">
        <v>0.51938399999999996</v>
      </c>
      <c r="Q44" s="2"/>
      <c r="R44" s="33"/>
      <c r="S44" s="33"/>
      <c r="T44" s="2"/>
      <c r="U44" s="2"/>
      <c r="V44" s="2"/>
      <c r="W44" s="2"/>
      <c r="X44" s="2"/>
      <c r="Y44" s="2"/>
    </row>
    <row r="45" spans="1:25" ht="15.75">
      <c r="A45" s="65" t="s">
        <v>553</v>
      </c>
      <c r="B45" s="30" t="s">
        <v>1023</v>
      </c>
      <c r="C45" s="31" t="s">
        <v>548</v>
      </c>
      <c r="D45" s="31" t="s">
        <v>549</v>
      </c>
      <c r="E45" s="31" t="s">
        <v>550</v>
      </c>
      <c r="F45" s="30">
        <v>1272</v>
      </c>
      <c r="G45" s="65" t="s">
        <v>554</v>
      </c>
      <c r="H45" s="65" t="s">
        <v>555</v>
      </c>
      <c r="I45" s="63">
        <v>11.7</v>
      </c>
      <c r="J45" s="63">
        <v>93.1</v>
      </c>
      <c r="K45" s="63">
        <v>82.2</v>
      </c>
      <c r="L45" s="63">
        <v>15.7</v>
      </c>
      <c r="M45" s="2">
        <v>0.52192700000000003</v>
      </c>
      <c r="Q45" s="2"/>
      <c r="R45" s="33"/>
      <c r="S45" s="33"/>
      <c r="T45" s="2"/>
      <c r="U45" s="2"/>
      <c r="V45" s="2"/>
      <c r="W45" s="2"/>
      <c r="X45" s="2"/>
      <c r="Y45" s="2"/>
    </row>
    <row r="46" spans="1:25" ht="15.75">
      <c r="A46" s="65" t="s">
        <v>556</v>
      </c>
      <c r="B46" s="30" t="s">
        <v>1023</v>
      </c>
      <c r="C46" s="31" t="s">
        <v>557</v>
      </c>
      <c r="D46" s="31" t="s">
        <v>558</v>
      </c>
      <c r="E46" s="31" t="s">
        <v>559</v>
      </c>
      <c r="F46" s="30">
        <v>1961</v>
      </c>
      <c r="G46" s="65" t="s">
        <v>560</v>
      </c>
      <c r="H46" s="65" t="s">
        <v>561</v>
      </c>
      <c r="I46" s="63">
        <v>13.8</v>
      </c>
      <c r="J46" s="63">
        <v>93.4</v>
      </c>
      <c r="K46" s="63">
        <v>85.3</v>
      </c>
      <c r="L46" s="63">
        <v>17.100000000000001</v>
      </c>
      <c r="M46" s="2">
        <v>0.54014099999999998</v>
      </c>
      <c r="Q46" s="2"/>
      <c r="R46" s="33"/>
      <c r="S46" s="33"/>
      <c r="T46" s="2"/>
      <c r="U46" s="2"/>
      <c r="V46" s="2"/>
      <c r="W46" s="2"/>
      <c r="X46" s="2"/>
      <c r="Y46" s="2"/>
    </row>
    <row r="47" spans="1:25" ht="15.75">
      <c r="A47" s="65" t="s">
        <v>562</v>
      </c>
      <c r="B47" s="30" t="s">
        <v>1023</v>
      </c>
      <c r="C47" s="31" t="s">
        <v>557</v>
      </c>
      <c r="D47" s="31" t="s">
        <v>558</v>
      </c>
      <c r="E47" s="31" t="s">
        <v>559</v>
      </c>
      <c r="F47" s="30">
        <v>1961</v>
      </c>
      <c r="G47" s="65" t="s">
        <v>563</v>
      </c>
      <c r="H47" s="65" t="s">
        <v>564</v>
      </c>
      <c r="I47" s="63">
        <v>11.5</v>
      </c>
      <c r="J47" s="63">
        <v>93.1</v>
      </c>
      <c r="K47" s="63">
        <v>81.2</v>
      </c>
      <c r="L47" s="63">
        <v>16.2</v>
      </c>
      <c r="M47" s="2">
        <v>0.53398199999999996</v>
      </c>
      <c r="Q47" s="2"/>
      <c r="R47" s="33"/>
      <c r="S47" s="33"/>
      <c r="T47" s="2"/>
      <c r="U47" s="2"/>
      <c r="V47" s="2"/>
      <c r="W47" s="2"/>
      <c r="X47" s="2"/>
      <c r="Y47" s="2"/>
    </row>
    <row r="48" spans="1:25" ht="15.75">
      <c r="A48" s="65" t="s">
        <v>565</v>
      </c>
      <c r="B48" s="30" t="s">
        <v>1023</v>
      </c>
      <c r="C48" s="31" t="s">
        <v>566</v>
      </c>
      <c r="D48" s="31" t="s">
        <v>567</v>
      </c>
      <c r="E48" s="31" t="s">
        <v>568</v>
      </c>
      <c r="F48" s="30">
        <v>2232</v>
      </c>
      <c r="G48" s="65" t="s">
        <v>569</v>
      </c>
      <c r="H48" s="65" t="s">
        <v>570</v>
      </c>
      <c r="I48" s="63">
        <v>12.8</v>
      </c>
      <c r="J48" s="63">
        <v>92.5</v>
      </c>
      <c r="K48" s="63">
        <v>83.9</v>
      </c>
      <c r="L48" s="63">
        <v>15.8</v>
      </c>
      <c r="M48" s="2">
        <v>0.430178</v>
      </c>
      <c r="Q48" s="2"/>
      <c r="R48" s="33"/>
      <c r="S48" s="33"/>
      <c r="T48" s="2"/>
      <c r="U48" s="2"/>
      <c r="V48" s="2"/>
      <c r="W48" s="2"/>
      <c r="X48" s="2"/>
      <c r="Y48" s="2"/>
    </row>
    <row r="49" spans="1:25" ht="15.75">
      <c r="A49" s="65" t="s">
        <v>571</v>
      </c>
      <c r="B49" s="30" t="s">
        <v>1023</v>
      </c>
      <c r="C49" s="31" t="s">
        <v>566</v>
      </c>
      <c r="D49" s="31" t="s">
        <v>567</v>
      </c>
      <c r="E49" s="31" t="s">
        <v>568</v>
      </c>
      <c r="F49" s="30">
        <v>2232</v>
      </c>
      <c r="G49" s="65" t="s">
        <v>572</v>
      </c>
      <c r="H49" s="65" t="s">
        <v>573</v>
      </c>
      <c r="I49" s="63">
        <v>10.8</v>
      </c>
      <c r="J49" s="63">
        <v>92.5</v>
      </c>
      <c r="K49" s="63">
        <v>80.400000000000006</v>
      </c>
      <c r="L49" s="63">
        <v>15.2</v>
      </c>
      <c r="M49" s="2">
        <v>0.41603699999999999</v>
      </c>
      <c r="Q49" s="2"/>
      <c r="R49" s="33"/>
      <c r="S49" s="33"/>
      <c r="T49" s="2"/>
      <c r="U49" s="2"/>
      <c r="V49" s="2"/>
      <c r="W49" s="2"/>
      <c r="X49" s="2"/>
      <c r="Y49" s="2"/>
    </row>
    <row r="50" spans="1:25" ht="15.75">
      <c r="A50" s="65" t="s">
        <v>574</v>
      </c>
      <c r="B50" s="30" t="s">
        <v>1023</v>
      </c>
      <c r="C50" s="31" t="s">
        <v>575</v>
      </c>
      <c r="D50" s="31" t="s">
        <v>576</v>
      </c>
      <c r="E50" s="31" t="s">
        <v>577</v>
      </c>
      <c r="F50" s="30">
        <v>1079</v>
      </c>
      <c r="G50" s="65" t="s">
        <v>578</v>
      </c>
      <c r="H50" s="65" t="s">
        <v>579</v>
      </c>
      <c r="I50" s="63">
        <v>11.1</v>
      </c>
      <c r="J50" s="63">
        <v>94.3</v>
      </c>
      <c r="K50" s="63">
        <v>83.4</v>
      </c>
      <c r="L50" s="63">
        <v>15.5</v>
      </c>
      <c r="M50" s="2">
        <v>0.59606199999999998</v>
      </c>
      <c r="Q50" s="2"/>
      <c r="R50" s="33"/>
      <c r="S50" s="33"/>
      <c r="T50" s="2"/>
      <c r="U50" s="2"/>
      <c r="V50" s="2"/>
      <c r="W50" s="2"/>
      <c r="X50" s="2"/>
      <c r="Y50" s="2"/>
    </row>
    <row r="51" spans="1:25" ht="15.75">
      <c r="A51" s="65" t="s">
        <v>580</v>
      </c>
      <c r="B51" s="30" t="s">
        <v>1023</v>
      </c>
      <c r="C51" s="31" t="s">
        <v>575</v>
      </c>
      <c r="D51" s="31" t="s">
        <v>576</v>
      </c>
      <c r="E51" s="31" t="s">
        <v>577</v>
      </c>
      <c r="F51" s="30">
        <v>1079</v>
      </c>
      <c r="G51" s="65" t="s">
        <v>581</v>
      </c>
      <c r="H51" s="65" t="s">
        <v>582</v>
      </c>
      <c r="I51" s="63">
        <v>14.6</v>
      </c>
      <c r="J51" s="63">
        <v>94.3</v>
      </c>
      <c r="K51" s="63">
        <v>88</v>
      </c>
      <c r="L51" s="63">
        <v>17.2</v>
      </c>
      <c r="M51" s="2">
        <v>0.58455800000000002</v>
      </c>
      <c r="Q51" s="2"/>
      <c r="R51" s="33"/>
      <c r="S51" s="33"/>
      <c r="T51" s="2"/>
      <c r="U51" s="2"/>
      <c r="V51" s="2"/>
      <c r="W51" s="2"/>
      <c r="X51" s="2"/>
      <c r="Y51" s="2"/>
    </row>
    <row r="52" spans="1:25" ht="15.75">
      <c r="A52" s="65" t="s">
        <v>583</v>
      </c>
      <c r="B52" s="30" t="s">
        <v>1023</v>
      </c>
      <c r="C52" s="31" t="s">
        <v>584</v>
      </c>
      <c r="D52" s="31" t="s">
        <v>585</v>
      </c>
      <c r="E52" s="31" t="s">
        <v>586</v>
      </c>
      <c r="F52" s="30">
        <v>1385</v>
      </c>
      <c r="G52" s="65" t="s">
        <v>587</v>
      </c>
      <c r="H52" s="65" t="s">
        <v>588</v>
      </c>
      <c r="I52" s="63">
        <v>11.7</v>
      </c>
      <c r="J52" s="63">
        <v>94.4</v>
      </c>
      <c r="K52" s="63">
        <v>83.9</v>
      </c>
      <c r="L52" s="63">
        <v>15.5</v>
      </c>
      <c r="M52" s="2">
        <v>0.61456900000000003</v>
      </c>
      <c r="Q52" s="2"/>
      <c r="R52" s="33"/>
      <c r="S52" s="33"/>
      <c r="T52" s="2"/>
      <c r="U52" s="2"/>
      <c r="V52" s="2"/>
      <c r="W52" s="2"/>
      <c r="X52" s="2"/>
      <c r="Y52" s="2"/>
    </row>
    <row r="53" spans="1:25" ht="15.75">
      <c r="A53" s="65" t="s">
        <v>589</v>
      </c>
      <c r="B53" s="30" t="s">
        <v>1023</v>
      </c>
      <c r="C53" s="31" t="s">
        <v>584</v>
      </c>
      <c r="D53" s="31" t="s">
        <v>585</v>
      </c>
      <c r="E53" s="31" t="s">
        <v>586</v>
      </c>
      <c r="F53" s="30">
        <v>1385</v>
      </c>
      <c r="G53" s="65" t="s">
        <v>590</v>
      </c>
      <c r="H53" s="65" t="s">
        <v>591</v>
      </c>
      <c r="I53" s="63">
        <v>12.4</v>
      </c>
      <c r="J53" s="63">
        <v>94.8</v>
      </c>
      <c r="K53" s="63">
        <v>86.6</v>
      </c>
      <c r="L53" s="63">
        <v>15.1</v>
      </c>
      <c r="M53" s="2">
        <v>0.59825799999999996</v>
      </c>
      <c r="Q53" s="2"/>
      <c r="R53" s="33"/>
      <c r="S53" s="33"/>
      <c r="T53" s="2"/>
      <c r="U53" s="2"/>
      <c r="V53" s="2"/>
      <c r="W53" s="2"/>
      <c r="X53" s="2"/>
      <c r="Y53" s="2"/>
    </row>
    <row r="54" spans="1:25" ht="15.75">
      <c r="A54" s="65" t="s">
        <v>592</v>
      </c>
      <c r="B54" s="30" t="s">
        <v>1023</v>
      </c>
      <c r="C54" s="31" t="s">
        <v>593</v>
      </c>
      <c r="D54" s="31" t="s">
        <v>594</v>
      </c>
      <c r="E54" s="31" t="s">
        <v>595</v>
      </c>
      <c r="F54" s="30">
        <v>1107</v>
      </c>
      <c r="G54" s="65" t="s">
        <v>596</v>
      </c>
      <c r="H54" s="65" t="s">
        <v>597</v>
      </c>
      <c r="I54" s="63">
        <v>8</v>
      </c>
      <c r="J54" s="63">
        <v>89.8</v>
      </c>
      <c r="K54" s="63">
        <v>60.5</v>
      </c>
      <c r="L54" s="63">
        <v>15.8</v>
      </c>
      <c r="M54" s="2">
        <v>0.57525099999999996</v>
      </c>
      <c r="Q54" s="2"/>
      <c r="R54" s="33"/>
      <c r="S54" s="33"/>
      <c r="T54" s="2"/>
      <c r="U54" s="2"/>
      <c r="V54" s="2"/>
      <c r="W54" s="2"/>
      <c r="X54" s="2"/>
      <c r="Y54" s="2"/>
    </row>
    <row r="55" spans="1:25" ht="15.75">
      <c r="A55" s="65" t="s">
        <v>598</v>
      </c>
      <c r="B55" s="30" t="s">
        <v>1023</v>
      </c>
      <c r="C55" s="31" t="s">
        <v>593</v>
      </c>
      <c r="D55" s="31" t="s">
        <v>594</v>
      </c>
      <c r="E55" s="31" t="s">
        <v>595</v>
      </c>
      <c r="F55" s="30">
        <v>1107</v>
      </c>
      <c r="G55" s="65" t="s">
        <v>599</v>
      </c>
      <c r="H55" s="65" t="s">
        <v>600</v>
      </c>
      <c r="I55" s="63">
        <v>12.3</v>
      </c>
      <c r="J55" s="63">
        <v>93.8</v>
      </c>
      <c r="K55" s="63">
        <v>85.2</v>
      </c>
      <c r="L55" s="63">
        <v>15.7</v>
      </c>
      <c r="M55" s="2">
        <v>0.59715300000000004</v>
      </c>
      <c r="Q55" s="2"/>
      <c r="R55" s="33"/>
      <c r="S55" s="33"/>
      <c r="T55" s="2"/>
      <c r="U55" s="2"/>
      <c r="V55" s="2"/>
      <c r="W55" s="2"/>
      <c r="X55" s="2"/>
      <c r="Y55" s="2"/>
    </row>
    <row r="56" spans="1:25" ht="15.75">
      <c r="A56" s="65" t="s">
        <v>601</v>
      </c>
      <c r="B56" s="30" t="s">
        <v>1023</v>
      </c>
      <c r="C56" s="31" t="s">
        <v>602</v>
      </c>
      <c r="D56" s="31" t="s">
        <v>603</v>
      </c>
      <c r="E56" s="31" t="s">
        <v>604</v>
      </c>
      <c r="F56" s="30">
        <v>1565</v>
      </c>
      <c r="G56" s="65" t="s">
        <v>605</v>
      </c>
      <c r="H56" s="65" t="s">
        <v>606</v>
      </c>
      <c r="I56" s="63">
        <v>13.1</v>
      </c>
      <c r="J56" s="63">
        <v>94.6</v>
      </c>
      <c r="K56" s="63">
        <v>86.4</v>
      </c>
      <c r="L56" s="63">
        <v>15.6</v>
      </c>
      <c r="M56" s="2">
        <v>0.59160999999999997</v>
      </c>
      <c r="Q56" s="2"/>
      <c r="R56" s="33"/>
      <c r="S56" s="33"/>
      <c r="T56" s="2"/>
      <c r="U56" s="2"/>
      <c r="V56" s="2"/>
      <c r="W56" s="2"/>
      <c r="X56" s="2"/>
      <c r="Y56" s="2"/>
    </row>
    <row r="57" spans="1:25" ht="15.75">
      <c r="A57" s="65" t="s">
        <v>607</v>
      </c>
      <c r="B57" s="30" t="s">
        <v>1023</v>
      </c>
      <c r="C57" s="31" t="s">
        <v>602</v>
      </c>
      <c r="D57" s="31" t="s">
        <v>603</v>
      </c>
      <c r="E57" s="31" t="s">
        <v>604</v>
      </c>
      <c r="F57" s="30">
        <v>1565</v>
      </c>
      <c r="G57" s="65" t="s">
        <v>608</v>
      </c>
      <c r="H57" s="65" t="s">
        <v>609</v>
      </c>
      <c r="I57" s="63">
        <v>11.6</v>
      </c>
      <c r="J57" s="63">
        <v>94</v>
      </c>
      <c r="K57" s="63">
        <v>83.3</v>
      </c>
      <c r="L57" s="63">
        <v>15.5</v>
      </c>
      <c r="M57" s="2">
        <v>0.60785100000000003</v>
      </c>
      <c r="Q57" s="2"/>
      <c r="R57" s="33"/>
      <c r="S57" s="33"/>
      <c r="T57" s="2"/>
      <c r="U57" s="2"/>
      <c r="V57" s="2"/>
      <c r="W57" s="2"/>
      <c r="X57" s="2"/>
      <c r="Y57" s="2"/>
    </row>
    <row r="58" spans="1:25" ht="15.75">
      <c r="A58" s="65" t="s">
        <v>610</v>
      </c>
      <c r="B58" s="30" t="s">
        <v>1023</v>
      </c>
      <c r="C58" s="31" t="s">
        <v>611</v>
      </c>
      <c r="D58" s="31" t="s">
        <v>612</v>
      </c>
      <c r="E58" s="31" t="s">
        <v>613</v>
      </c>
      <c r="F58" s="30">
        <v>1750</v>
      </c>
      <c r="G58" s="65" t="s">
        <v>614</v>
      </c>
      <c r="H58" s="65" t="s">
        <v>615</v>
      </c>
      <c r="I58" s="63">
        <v>12.7</v>
      </c>
      <c r="J58" s="63">
        <v>92.6</v>
      </c>
      <c r="K58" s="63">
        <v>83.9</v>
      </c>
      <c r="L58" s="63">
        <v>16</v>
      </c>
      <c r="M58" s="2">
        <v>0.47371799999999997</v>
      </c>
      <c r="Q58" s="2"/>
      <c r="R58" s="33"/>
      <c r="S58" s="33"/>
      <c r="T58" s="2"/>
      <c r="U58" s="2"/>
      <c r="V58" s="2"/>
      <c r="W58" s="2"/>
      <c r="X58" s="2"/>
      <c r="Y58" s="2"/>
    </row>
    <row r="59" spans="1:25" ht="15.75">
      <c r="A59" s="65" t="s">
        <v>616</v>
      </c>
      <c r="B59" s="30" t="s">
        <v>1023</v>
      </c>
      <c r="C59" s="31" t="s">
        <v>611</v>
      </c>
      <c r="D59" s="31" t="s">
        <v>612</v>
      </c>
      <c r="E59" s="31" t="s">
        <v>613</v>
      </c>
      <c r="F59" s="30">
        <v>1750</v>
      </c>
      <c r="G59" s="65" t="s">
        <v>617</v>
      </c>
      <c r="H59" s="65" t="s">
        <v>618</v>
      </c>
      <c r="I59" s="63">
        <v>11.5</v>
      </c>
      <c r="J59" s="63">
        <v>92.6</v>
      </c>
      <c r="K59" s="63">
        <v>82</v>
      </c>
      <c r="L59" s="63">
        <v>14.9</v>
      </c>
      <c r="M59" s="2">
        <v>0.46462999999999999</v>
      </c>
      <c r="Q59" s="2"/>
      <c r="R59" s="33"/>
      <c r="S59" s="33"/>
      <c r="T59" s="2"/>
      <c r="U59" s="2"/>
      <c r="V59" s="2"/>
      <c r="W59" s="2"/>
      <c r="X59" s="2"/>
      <c r="Y59" s="2"/>
    </row>
    <row r="60" spans="1:25" ht="15.75">
      <c r="A60" s="65" t="s">
        <v>619</v>
      </c>
      <c r="B60" s="30" t="s">
        <v>1023</v>
      </c>
      <c r="C60" s="31" t="s">
        <v>620</v>
      </c>
      <c r="D60" s="31" t="s">
        <v>621</v>
      </c>
      <c r="E60" s="31" t="s">
        <v>622</v>
      </c>
      <c r="F60" s="30">
        <v>1417</v>
      </c>
      <c r="G60" s="65" t="s">
        <v>623</v>
      </c>
      <c r="H60" s="65" t="s">
        <v>624</v>
      </c>
      <c r="I60" s="63">
        <v>13.7</v>
      </c>
      <c r="J60" s="63">
        <v>94.4</v>
      </c>
      <c r="K60" s="63">
        <v>84.2</v>
      </c>
      <c r="L60" s="63">
        <v>16.5</v>
      </c>
      <c r="M60" s="2">
        <v>0.60816599999999998</v>
      </c>
      <c r="Q60" s="2"/>
      <c r="R60" s="33"/>
      <c r="S60" s="33"/>
      <c r="T60" s="2"/>
      <c r="U60" s="2"/>
      <c r="V60" s="2"/>
      <c r="W60" s="2"/>
      <c r="X60" s="2"/>
      <c r="Y60" s="2"/>
    </row>
    <row r="61" spans="1:25" ht="15.75">
      <c r="A61" s="65" t="s">
        <v>625</v>
      </c>
      <c r="B61" s="30" t="s">
        <v>1023</v>
      </c>
      <c r="C61" s="31" t="s">
        <v>620</v>
      </c>
      <c r="D61" s="31" t="s">
        <v>621</v>
      </c>
      <c r="E61" s="31" t="s">
        <v>622</v>
      </c>
      <c r="F61" s="30">
        <v>1417</v>
      </c>
      <c r="G61" s="65" t="s">
        <v>626</v>
      </c>
      <c r="H61" s="65" t="s">
        <v>627</v>
      </c>
      <c r="I61" s="63">
        <v>81.3</v>
      </c>
      <c r="J61" s="63">
        <v>96.5</v>
      </c>
      <c r="K61" s="63">
        <v>94.7</v>
      </c>
      <c r="L61" s="63">
        <v>35.700000000000003</v>
      </c>
      <c r="M61" s="2">
        <v>0.69997100000000001</v>
      </c>
      <c r="Q61" s="2"/>
      <c r="R61" s="33"/>
      <c r="S61" s="33"/>
      <c r="T61" s="2"/>
      <c r="U61" s="2"/>
      <c r="V61" s="2"/>
      <c r="W61" s="2"/>
      <c r="X61" s="2"/>
      <c r="Y61" s="2"/>
    </row>
    <row r="62" spans="1:25" ht="15.75">
      <c r="A62" s="65" t="s">
        <v>628</v>
      </c>
      <c r="B62" s="30" t="s">
        <v>629</v>
      </c>
      <c r="C62" s="31" t="s">
        <v>630</v>
      </c>
      <c r="D62" s="31" t="s">
        <v>631</v>
      </c>
      <c r="E62" s="31" t="s">
        <v>632</v>
      </c>
      <c r="F62" s="30">
        <v>3027</v>
      </c>
      <c r="G62" s="65" t="s">
        <v>633</v>
      </c>
      <c r="H62" s="65" t="s">
        <v>634</v>
      </c>
      <c r="I62" s="63">
        <v>10.1</v>
      </c>
      <c r="J62" s="63">
        <v>81.099999999999994</v>
      </c>
      <c r="K62" s="63">
        <v>51.8</v>
      </c>
      <c r="L62" s="63">
        <v>14.6</v>
      </c>
      <c r="M62" s="2">
        <v>0.94227499999999997</v>
      </c>
      <c r="Q62" s="2"/>
      <c r="R62" s="33"/>
      <c r="S62" s="33"/>
      <c r="T62" s="2"/>
      <c r="U62" s="2"/>
      <c r="V62" s="2"/>
      <c r="W62" s="2"/>
      <c r="X62" s="2"/>
      <c r="Y62" s="2"/>
    </row>
    <row r="63" spans="1:25" ht="15.75">
      <c r="A63" s="65" t="s">
        <v>635</v>
      </c>
      <c r="B63" s="30" t="s">
        <v>629</v>
      </c>
      <c r="C63" s="31" t="s">
        <v>630</v>
      </c>
      <c r="D63" s="31" t="s">
        <v>631</v>
      </c>
      <c r="E63" s="31" t="s">
        <v>632</v>
      </c>
      <c r="F63" s="30">
        <v>3027</v>
      </c>
      <c r="G63" s="65" t="s">
        <v>636</v>
      </c>
      <c r="H63" s="65" t="s">
        <v>637</v>
      </c>
      <c r="I63" s="63">
        <v>11.6</v>
      </c>
      <c r="J63" s="63">
        <v>83.2</v>
      </c>
      <c r="K63" s="63">
        <v>62.6</v>
      </c>
      <c r="L63" s="63">
        <v>14.8</v>
      </c>
      <c r="M63" s="2">
        <v>0.84450800000000004</v>
      </c>
      <c r="Q63" s="2"/>
      <c r="R63" s="33"/>
      <c r="S63" s="33"/>
      <c r="T63" s="2"/>
      <c r="U63" s="2"/>
      <c r="V63" s="2"/>
      <c r="W63" s="2"/>
      <c r="X63" s="2"/>
      <c r="Y63" s="2"/>
    </row>
    <row r="64" spans="1:25" ht="15.75">
      <c r="A64" s="65" t="s">
        <v>638</v>
      </c>
      <c r="B64" s="30" t="s">
        <v>629</v>
      </c>
      <c r="C64" s="31" t="s">
        <v>639</v>
      </c>
      <c r="D64" s="31" t="s">
        <v>640</v>
      </c>
      <c r="E64" s="31" t="s">
        <v>641</v>
      </c>
      <c r="F64" s="30">
        <v>3297</v>
      </c>
      <c r="G64" s="65" t="s">
        <v>642</v>
      </c>
      <c r="H64" s="65" t="s">
        <v>643</v>
      </c>
      <c r="I64" s="63">
        <v>13.6</v>
      </c>
      <c r="J64" s="63">
        <v>83.4</v>
      </c>
      <c r="K64" s="63">
        <v>64.2</v>
      </c>
      <c r="L64" s="63">
        <v>15.7</v>
      </c>
      <c r="M64" s="2">
        <v>0.88025600000000004</v>
      </c>
      <c r="Q64" s="2"/>
      <c r="R64" s="33"/>
      <c r="S64" s="33"/>
      <c r="T64" s="2"/>
      <c r="U64" s="2"/>
      <c r="V64" s="2"/>
      <c r="W64" s="2"/>
      <c r="X64" s="2"/>
      <c r="Y64" s="2"/>
    </row>
    <row r="65" spans="1:25" ht="15.75">
      <c r="A65" s="65" t="s">
        <v>644</v>
      </c>
      <c r="B65" s="30" t="s">
        <v>629</v>
      </c>
      <c r="C65" s="31" t="s">
        <v>639</v>
      </c>
      <c r="D65" s="31" t="s">
        <v>640</v>
      </c>
      <c r="E65" s="31" t="s">
        <v>641</v>
      </c>
      <c r="F65" s="30">
        <v>3297</v>
      </c>
      <c r="G65" s="65" t="s">
        <v>645</v>
      </c>
      <c r="H65" s="65" t="s">
        <v>646</v>
      </c>
      <c r="I65" s="63">
        <v>13.8</v>
      </c>
      <c r="J65" s="63">
        <v>83.4</v>
      </c>
      <c r="K65" s="63">
        <v>69.099999999999994</v>
      </c>
      <c r="L65" s="63">
        <v>16.2</v>
      </c>
      <c r="M65" s="2">
        <v>0.84022300000000005</v>
      </c>
      <c r="Q65" s="2"/>
      <c r="R65" s="33"/>
      <c r="S65" s="33"/>
      <c r="T65" s="2"/>
      <c r="U65" s="2"/>
      <c r="V65" s="2"/>
      <c r="W65" s="2"/>
      <c r="X65" s="2"/>
      <c r="Y65" s="2"/>
    </row>
    <row r="66" spans="1:25" ht="15.75">
      <c r="A66" s="65" t="s">
        <v>647</v>
      </c>
      <c r="B66" s="30" t="s">
        <v>629</v>
      </c>
      <c r="C66" s="31" t="s">
        <v>648</v>
      </c>
      <c r="D66" s="31" t="s">
        <v>649</v>
      </c>
      <c r="E66" s="31" t="s">
        <v>650</v>
      </c>
      <c r="F66" s="30">
        <v>3270</v>
      </c>
      <c r="G66" s="65" t="s">
        <v>651</v>
      </c>
      <c r="H66" s="65" t="s">
        <v>652</v>
      </c>
      <c r="I66" s="63">
        <v>13.7</v>
      </c>
      <c r="J66" s="63">
        <v>83.1</v>
      </c>
      <c r="K66" s="63">
        <v>62</v>
      </c>
      <c r="L66" s="63">
        <v>15.8</v>
      </c>
      <c r="M66" s="2">
        <v>0.92350699999999997</v>
      </c>
      <c r="Q66" s="2"/>
      <c r="R66" s="33"/>
      <c r="S66" s="33"/>
      <c r="T66" s="2"/>
      <c r="U66" s="2"/>
      <c r="V66" s="2"/>
      <c r="W66" s="2"/>
      <c r="X66" s="2"/>
      <c r="Y66" s="2"/>
    </row>
    <row r="67" spans="1:25" ht="15.75">
      <c r="A67" s="65" t="s">
        <v>653</v>
      </c>
      <c r="B67" s="30" t="s">
        <v>629</v>
      </c>
      <c r="C67" s="31" t="s">
        <v>648</v>
      </c>
      <c r="D67" s="31" t="s">
        <v>649</v>
      </c>
      <c r="E67" s="31" t="s">
        <v>650</v>
      </c>
      <c r="F67" s="30">
        <v>3270</v>
      </c>
      <c r="G67" s="65" t="s">
        <v>654</v>
      </c>
      <c r="H67" s="65" t="s">
        <v>655</v>
      </c>
      <c r="I67" s="63">
        <v>12.6</v>
      </c>
      <c r="J67" s="63">
        <v>82.9</v>
      </c>
      <c r="K67" s="63">
        <v>62.9</v>
      </c>
      <c r="L67" s="63">
        <v>14.2</v>
      </c>
      <c r="M67" s="2">
        <v>0.86585800000000002</v>
      </c>
      <c r="Q67" s="2"/>
      <c r="R67" s="33"/>
      <c r="S67" s="33"/>
      <c r="T67" s="2"/>
      <c r="U67" s="2"/>
      <c r="V67" s="2"/>
      <c r="W67" s="2"/>
      <c r="X67" s="2"/>
      <c r="Y67" s="2"/>
    </row>
    <row r="68" spans="1:25" ht="15.75">
      <c r="A68" s="65" t="s">
        <v>656</v>
      </c>
      <c r="B68" s="30" t="s">
        <v>629</v>
      </c>
      <c r="C68" s="31" t="s">
        <v>657</v>
      </c>
      <c r="D68" s="31" t="s">
        <v>658</v>
      </c>
      <c r="E68" s="31" t="s">
        <v>659</v>
      </c>
      <c r="F68" s="30">
        <v>3204</v>
      </c>
      <c r="G68" s="65" t="s">
        <v>660</v>
      </c>
      <c r="H68" s="65" t="s">
        <v>661</v>
      </c>
      <c r="I68" s="63">
        <v>13.8</v>
      </c>
      <c r="J68" s="63">
        <v>83.3</v>
      </c>
      <c r="K68" s="63">
        <v>68.8</v>
      </c>
      <c r="L68" s="63">
        <v>17.399999999999999</v>
      </c>
      <c r="M68" s="2">
        <v>0.917404</v>
      </c>
      <c r="Q68" s="2"/>
      <c r="R68" s="33"/>
      <c r="S68" s="33"/>
      <c r="T68" s="2"/>
      <c r="U68" s="2"/>
      <c r="V68" s="2"/>
      <c r="W68" s="2"/>
      <c r="X68" s="2"/>
      <c r="Y68" s="2"/>
    </row>
    <row r="69" spans="1:25" ht="15.75">
      <c r="A69" s="65" t="s">
        <v>662</v>
      </c>
      <c r="B69" s="30" t="s">
        <v>629</v>
      </c>
      <c r="C69" s="31" t="s">
        <v>657</v>
      </c>
      <c r="D69" s="31" t="s">
        <v>658</v>
      </c>
      <c r="E69" s="31" t="s">
        <v>659</v>
      </c>
      <c r="F69" s="30">
        <v>3204</v>
      </c>
      <c r="G69" s="65" t="s">
        <v>663</v>
      </c>
      <c r="H69" s="65" t="s">
        <v>664</v>
      </c>
      <c r="I69" s="63">
        <v>14.3</v>
      </c>
      <c r="J69" s="63">
        <v>83.4</v>
      </c>
      <c r="K69" s="63">
        <v>67.400000000000006</v>
      </c>
      <c r="L69" s="63">
        <v>15</v>
      </c>
      <c r="M69" s="2">
        <v>0.91780499999999998</v>
      </c>
      <c r="Q69" s="2"/>
      <c r="R69" s="33"/>
      <c r="S69" s="33"/>
      <c r="T69" s="2"/>
      <c r="U69" s="2"/>
      <c r="V69" s="2"/>
      <c r="W69" s="2"/>
      <c r="X69" s="2"/>
      <c r="Y69" s="2"/>
    </row>
    <row r="70" spans="1:25" ht="15.75">
      <c r="A70" s="65" t="s">
        <v>665</v>
      </c>
      <c r="B70" s="30" t="s">
        <v>1020</v>
      </c>
      <c r="C70" s="31" t="s">
        <v>666</v>
      </c>
      <c r="D70" s="31" t="s">
        <v>667</v>
      </c>
      <c r="E70" s="31" t="s">
        <v>668</v>
      </c>
      <c r="F70" s="30">
        <v>3947</v>
      </c>
      <c r="G70" s="65" t="s">
        <v>669</v>
      </c>
      <c r="H70" s="65" t="s">
        <v>670</v>
      </c>
      <c r="I70" s="63">
        <v>15.2</v>
      </c>
      <c r="J70" s="63">
        <v>75.3</v>
      </c>
      <c r="K70" s="63">
        <v>57.6</v>
      </c>
      <c r="L70" s="63">
        <v>16.2</v>
      </c>
      <c r="M70" s="2">
        <v>1.11608</v>
      </c>
      <c r="Q70" s="2"/>
      <c r="R70" s="33"/>
      <c r="S70" s="33"/>
      <c r="T70" s="2"/>
      <c r="U70" s="2"/>
      <c r="V70" s="2"/>
      <c r="W70" s="2"/>
      <c r="X70" s="2"/>
      <c r="Y70" s="2"/>
    </row>
    <row r="71" spans="1:25" ht="15.75">
      <c r="A71" s="65" t="s">
        <v>671</v>
      </c>
      <c r="B71" s="30" t="s">
        <v>1020</v>
      </c>
      <c r="C71" s="31" t="s">
        <v>666</v>
      </c>
      <c r="D71" s="31" t="s">
        <v>667</v>
      </c>
      <c r="E71" s="31" t="s">
        <v>668</v>
      </c>
      <c r="F71" s="30">
        <v>3947</v>
      </c>
      <c r="G71" s="65" t="s">
        <v>672</v>
      </c>
      <c r="H71" s="65" t="s">
        <v>673</v>
      </c>
      <c r="I71" s="63">
        <v>12.3</v>
      </c>
      <c r="J71" s="63">
        <v>74.599999999999994</v>
      </c>
      <c r="K71" s="63">
        <v>59.1</v>
      </c>
      <c r="L71" s="63">
        <v>14.4</v>
      </c>
      <c r="M71" s="2">
        <v>1.0086200000000001</v>
      </c>
      <c r="Q71" s="2"/>
      <c r="R71" s="33"/>
      <c r="S71" s="33"/>
      <c r="T71" s="2"/>
      <c r="U71" s="2"/>
      <c r="V71" s="2"/>
      <c r="W71" s="2"/>
      <c r="X71" s="2"/>
      <c r="Y71" s="2"/>
    </row>
    <row r="72" spans="1:25" ht="15.75">
      <c r="A72" s="65" t="s">
        <v>674</v>
      </c>
      <c r="B72" s="30" t="s">
        <v>1020</v>
      </c>
      <c r="C72" s="31" t="s">
        <v>675</v>
      </c>
      <c r="D72" s="31" t="s">
        <v>676</v>
      </c>
      <c r="E72" s="31" t="s">
        <v>677</v>
      </c>
      <c r="F72" s="30">
        <v>3725</v>
      </c>
      <c r="G72" s="65" t="s">
        <v>678</v>
      </c>
      <c r="H72" s="65" t="s">
        <v>679</v>
      </c>
      <c r="I72" s="63">
        <v>14.4</v>
      </c>
      <c r="J72" s="63">
        <v>77.099999999999994</v>
      </c>
      <c r="K72" s="63">
        <v>59.3</v>
      </c>
      <c r="L72" s="63">
        <v>16</v>
      </c>
      <c r="M72" s="2">
        <v>1.8917999999999999</v>
      </c>
      <c r="Q72" s="2"/>
      <c r="R72" s="33"/>
      <c r="S72" s="33"/>
      <c r="T72" s="2"/>
      <c r="U72" s="2"/>
      <c r="V72" s="2"/>
      <c r="W72" s="2"/>
      <c r="X72" s="2"/>
      <c r="Y72" s="2"/>
    </row>
    <row r="73" spans="1:25" ht="15.75">
      <c r="A73" s="65" t="s">
        <v>680</v>
      </c>
      <c r="B73" s="30" t="s">
        <v>1020</v>
      </c>
      <c r="C73" s="31" t="s">
        <v>675</v>
      </c>
      <c r="D73" s="31" t="s">
        <v>676</v>
      </c>
      <c r="E73" s="31" t="s">
        <v>677</v>
      </c>
      <c r="F73" s="30">
        <v>3725</v>
      </c>
      <c r="G73" s="65" t="s">
        <v>681</v>
      </c>
      <c r="H73" s="65" t="s">
        <v>682</v>
      </c>
      <c r="I73" s="63">
        <v>13.4</v>
      </c>
      <c r="J73" s="63">
        <v>77.2</v>
      </c>
      <c r="K73" s="63">
        <v>60.6</v>
      </c>
      <c r="L73" s="63">
        <v>15.6</v>
      </c>
      <c r="M73" s="2">
        <v>2.18954</v>
      </c>
      <c r="Q73" s="2"/>
      <c r="R73" s="33"/>
      <c r="S73" s="33"/>
      <c r="T73" s="2"/>
      <c r="U73" s="2"/>
      <c r="V73" s="2"/>
      <c r="W73" s="2"/>
      <c r="X73" s="2"/>
      <c r="Y73" s="2"/>
    </row>
    <row r="74" spans="1:25" ht="15.75">
      <c r="A74" s="65" t="s">
        <v>683</v>
      </c>
      <c r="B74" s="30" t="s">
        <v>1020</v>
      </c>
      <c r="C74" s="31" t="s">
        <v>684</v>
      </c>
      <c r="D74" s="31" t="s">
        <v>685</v>
      </c>
      <c r="E74" s="31" t="s">
        <v>686</v>
      </c>
      <c r="F74" s="30">
        <v>3434</v>
      </c>
      <c r="G74" s="65" t="s">
        <v>687</v>
      </c>
      <c r="H74" s="65" t="s">
        <v>688</v>
      </c>
      <c r="I74" s="63">
        <v>12.4</v>
      </c>
      <c r="J74" s="63">
        <v>75.900000000000006</v>
      </c>
      <c r="K74" s="63">
        <v>59.5</v>
      </c>
      <c r="L74" s="63">
        <v>15.3</v>
      </c>
      <c r="M74" s="2">
        <v>1.35721</v>
      </c>
      <c r="Q74" s="2"/>
      <c r="R74" s="33"/>
      <c r="S74" s="33"/>
      <c r="T74" s="2"/>
      <c r="U74" s="2"/>
      <c r="V74" s="2"/>
      <c r="W74" s="2"/>
      <c r="X74" s="2"/>
      <c r="Y74" s="2"/>
    </row>
    <row r="75" spans="1:25" ht="15.75">
      <c r="A75" s="65" t="s">
        <v>689</v>
      </c>
      <c r="B75" s="30" t="s">
        <v>1020</v>
      </c>
      <c r="C75" s="31" t="s">
        <v>684</v>
      </c>
      <c r="D75" s="31" t="s">
        <v>685</v>
      </c>
      <c r="E75" s="31" t="s">
        <v>686</v>
      </c>
      <c r="F75" s="30">
        <v>3434</v>
      </c>
      <c r="G75" s="65" t="s">
        <v>690</v>
      </c>
      <c r="H75" s="65" t="s">
        <v>691</v>
      </c>
      <c r="I75" s="63">
        <v>13.7</v>
      </c>
      <c r="J75" s="63">
        <v>75.099999999999994</v>
      </c>
      <c r="K75" s="63">
        <v>60.8</v>
      </c>
      <c r="L75" s="63">
        <v>14.6</v>
      </c>
      <c r="M75" s="2">
        <v>1.27919</v>
      </c>
      <c r="Q75" s="2"/>
      <c r="R75" s="33"/>
      <c r="S75" s="33"/>
      <c r="T75" s="2"/>
      <c r="U75" s="2"/>
      <c r="V75" s="2"/>
      <c r="W75" s="2"/>
      <c r="X75" s="2"/>
      <c r="Y75" s="2"/>
    </row>
    <row r="76" spans="1:25" ht="15.75">
      <c r="A76" s="65" t="s">
        <v>692</v>
      </c>
      <c r="B76" s="30" t="s">
        <v>1020</v>
      </c>
      <c r="C76" s="31" t="s">
        <v>693</v>
      </c>
      <c r="D76" s="31" t="s">
        <v>694</v>
      </c>
      <c r="E76" s="31" t="s">
        <v>695</v>
      </c>
      <c r="F76" s="30">
        <v>3738</v>
      </c>
      <c r="G76" s="65" t="s">
        <v>696</v>
      </c>
      <c r="H76" s="65" t="s">
        <v>697</v>
      </c>
      <c r="I76" s="63">
        <v>14.7</v>
      </c>
      <c r="J76" s="63">
        <v>75.5</v>
      </c>
      <c r="K76" s="63">
        <v>61.5</v>
      </c>
      <c r="L76" s="63">
        <v>16.5</v>
      </c>
      <c r="M76" s="2">
        <v>1.11843</v>
      </c>
      <c r="Q76" s="2"/>
      <c r="R76" s="33"/>
      <c r="S76" s="33"/>
      <c r="T76" s="2"/>
      <c r="U76" s="2"/>
      <c r="V76" s="2"/>
      <c r="W76" s="2"/>
      <c r="X76" s="2"/>
      <c r="Y76" s="2"/>
    </row>
    <row r="77" spans="1:25" ht="15.75">
      <c r="A77" s="65" t="s">
        <v>698</v>
      </c>
      <c r="B77" s="30" t="s">
        <v>1020</v>
      </c>
      <c r="C77" s="31" t="s">
        <v>693</v>
      </c>
      <c r="D77" s="31" t="s">
        <v>694</v>
      </c>
      <c r="E77" s="31" t="s">
        <v>695</v>
      </c>
      <c r="F77" s="30">
        <v>3738</v>
      </c>
      <c r="G77" s="65" t="s">
        <v>699</v>
      </c>
      <c r="H77" s="65" t="s">
        <v>700</v>
      </c>
      <c r="I77" s="63">
        <v>16.7</v>
      </c>
      <c r="J77" s="63">
        <v>75.7</v>
      </c>
      <c r="K77" s="63">
        <v>63.2</v>
      </c>
      <c r="L77" s="63">
        <v>16.8</v>
      </c>
      <c r="M77" s="2">
        <v>1.1865600000000001</v>
      </c>
      <c r="Q77" s="2"/>
      <c r="R77" s="33"/>
      <c r="S77" s="33"/>
      <c r="T77" s="2"/>
      <c r="U77" s="2"/>
      <c r="V77" s="2"/>
      <c r="W77" s="2"/>
      <c r="X77" s="2"/>
      <c r="Y77" s="2"/>
    </row>
    <row r="78" spans="1:25" ht="15.75">
      <c r="A78" s="65" t="s">
        <v>701</v>
      </c>
      <c r="B78" s="30" t="s">
        <v>1020</v>
      </c>
      <c r="C78" s="31" t="s">
        <v>702</v>
      </c>
      <c r="D78" s="31" t="s">
        <v>703</v>
      </c>
      <c r="E78" s="31" t="s">
        <v>704</v>
      </c>
      <c r="F78" s="30">
        <v>2211</v>
      </c>
      <c r="G78" s="65" t="s">
        <v>705</v>
      </c>
      <c r="H78" s="65" t="s">
        <v>706</v>
      </c>
      <c r="I78" s="63">
        <v>18.8</v>
      </c>
      <c r="J78" s="63">
        <v>75.400000000000006</v>
      </c>
      <c r="K78" s="63">
        <v>63.9</v>
      </c>
      <c r="L78" s="63">
        <v>17.7</v>
      </c>
      <c r="M78" s="2">
        <v>0.90727599999999997</v>
      </c>
      <c r="Q78" s="2"/>
      <c r="R78" s="33"/>
      <c r="S78" s="33"/>
      <c r="T78" s="2"/>
      <c r="U78" s="2"/>
      <c r="V78" s="2"/>
      <c r="W78" s="2"/>
      <c r="X78" s="2"/>
      <c r="Y78" s="2"/>
    </row>
    <row r="79" spans="1:25" ht="15.75">
      <c r="A79" s="65" t="s">
        <v>707</v>
      </c>
      <c r="B79" s="30" t="s">
        <v>1020</v>
      </c>
      <c r="C79" s="31" t="s">
        <v>702</v>
      </c>
      <c r="D79" s="31" t="s">
        <v>703</v>
      </c>
      <c r="E79" s="31" t="s">
        <v>704</v>
      </c>
      <c r="F79" s="30">
        <v>2211</v>
      </c>
      <c r="G79" s="65" t="s">
        <v>708</v>
      </c>
      <c r="H79" s="65" t="s">
        <v>709</v>
      </c>
      <c r="I79" s="63">
        <v>15.1</v>
      </c>
      <c r="J79" s="63">
        <v>74.900000000000006</v>
      </c>
      <c r="K79" s="63">
        <v>61.9</v>
      </c>
      <c r="L79" s="63">
        <v>15.1</v>
      </c>
      <c r="M79" s="2">
        <v>0.87690500000000005</v>
      </c>
      <c r="Q79" s="2"/>
      <c r="R79" s="33"/>
      <c r="S79" s="33"/>
      <c r="T79" s="2"/>
      <c r="U79" s="2"/>
      <c r="V79" s="2"/>
      <c r="W79" s="2"/>
      <c r="X79" s="2"/>
      <c r="Y79" s="2"/>
    </row>
    <row r="80" spans="1:25" ht="15.75">
      <c r="A80" s="65" t="s">
        <v>710</v>
      </c>
      <c r="B80" s="30" t="s">
        <v>1020</v>
      </c>
      <c r="C80" s="31" t="s">
        <v>711</v>
      </c>
      <c r="D80" s="31" t="s">
        <v>712</v>
      </c>
      <c r="E80" s="31" t="s">
        <v>713</v>
      </c>
      <c r="F80" s="30">
        <v>2977</v>
      </c>
      <c r="G80" s="65" t="s">
        <v>714</v>
      </c>
      <c r="H80" s="65" t="s">
        <v>715</v>
      </c>
      <c r="I80" s="63">
        <v>15.9</v>
      </c>
      <c r="J80" s="63">
        <v>76.3</v>
      </c>
      <c r="K80" s="63">
        <v>62.7</v>
      </c>
      <c r="L80" s="63">
        <v>15.9</v>
      </c>
      <c r="M80" s="2">
        <v>1.3595200000000001</v>
      </c>
      <c r="Q80" s="2"/>
      <c r="R80" s="33"/>
      <c r="S80" s="33"/>
      <c r="T80" s="2"/>
      <c r="U80" s="2"/>
      <c r="V80" s="2"/>
      <c r="W80" s="2"/>
      <c r="X80" s="2"/>
      <c r="Y80" s="2"/>
    </row>
    <row r="81" spans="1:25" ht="15.75">
      <c r="A81" s="65" t="s">
        <v>716</v>
      </c>
      <c r="B81" s="30" t="s">
        <v>1020</v>
      </c>
      <c r="C81" s="31" t="s">
        <v>711</v>
      </c>
      <c r="D81" s="31" t="s">
        <v>712</v>
      </c>
      <c r="E81" s="31" t="s">
        <v>713</v>
      </c>
      <c r="F81" s="30">
        <v>2977</v>
      </c>
      <c r="G81" s="65" t="s">
        <v>717</v>
      </c>
      <c r="H81" s="65" t="s">
        <v>718</v>
      </c>
      <c r="I81" s="63">
        <v>11.8</v>
      </c>
      <c r="J81" s="63">
        <v>74.900000000000006</v>
      </c>
      <c r="K81" s="63">
        <v>58.3</v>
      </c>
      <c r="L81" s="63">
        <v>13.9</v>
      </c>
      <c r="M81" s="2">
        <v>1.3095399999999999</v>
      </c>
      <c r="Q81" s="2"/>
      <c r="R81" s="33"/>
      <c r="S81" s="33"/>
      <c r="T81" s="2"/>
      <c r="U81" s="2"/>
      <c r="V81" s="2"/>
      <c r="W81" s="2"/>
      <c r="X81" s="2"/>
      <c r="Y81" s="2"/>
    </row>
    <row r="82" spans="1:25" ht="15.75">
      <c r="A82" s="65" t="s">
        <v>719</v>
      </c>
      <c r="B82" s="30" t="s">
        <v>1020</v>
      </c>
      <c r="C82" s="31" t="s">
        <v>720</v>
      </c>
      <c r="D82" s="31" t="s">
        <v>721</v>
      </c>
      <c r="E82" s="31" t="s">
        <v>722</v>
      </c>
      <c r="F82" s="30">
        <v>2917</v>
      </c>
      <c r="G82" s="65" t="s">
        <v>723</v>
      </c>
      <c r="H82" s="65" t="s">
        <v>724</v>
      </c>
      <c r="I82" s="63">
        <v>13.6</v>
      </c>
      <c r="J82" s="63">
        <v>75.599999999999994</v>
      </c>
      <c r="K82" s="63">
        <v>60.8</v>
      </c>
      <c r="L82" s="63">
        <v>14.9</v>
      </c>
      <c r="M82" s="2">
        <v>1.37595</v>
      </c>
      <c r="Q82" s="2"/>
      <c r="R82" s="33"/>
      <c r="S82" s="33"/>
      <c r="T82" s="2"/>
      <c r="U82" s="2"/>
      <c r="V82" s="2"/>
      <c r="W82" s="2"/>
      <c r="X82" s="2"/>
      <c r="Y82" s="2"/>
    </row>
    <row r="83" spans="1:25" ht="15.75">
      <c r="A83" s="65" t="s">
        <v>725</v>
      </c>
      <c r="B83" s="30" t="s">
        <v>1020</v>
      </c>
      <c r="C83" s="31" t="s">
        <v>720</v>
      </c>
      <c r="D83" s="31" t="s">
        <v>721</v>
      </c>
      <c r="E83" s="31" t="s">
        <v>722</v>
      </c>
      <c r="F83" s="30">
        <v>2917</v>
      </c>
      <c r="G83" s="65" t="s">
        <v>726</v>
      </c>
      <c r="H83" s="65" t="s">
        <v>727</v>
      </c>
      <c r="I83" s="63">
        <v>15.3</v>
      </c>
      <c r="J83" s="63">
        <v>76.7</v>
      </c>
      <c r="K83" s="63">
        <v>60.8</v>
      </c>
      <c r="L83" s="63">
        <v>15.7</v>
      </c>
      <c r="M83" s="2">
        <v>1.41229</v>
      </c>
      <c r="Q83" s="2"/>
      <c r="R83" s="33"/>
      <c r="S83" s="33"/>
      <c r="T83" s="2"/>
      <c r="U83" s="2"/>
      <c r="V83" s="2"/>
      <c r="W83" s="2"/>
      <c r="X83" s="2"/>
      <c r="Y83" s="2"/>
    </row>
    <row r="84" spans="1:25" ht="15.75">
      <c r="A84" s="65" t="s">
        <v>728</v>
      </c>
      <c r="B84" s="30" t="s">
        <v>1020</v>
      </c>
      <c r="C84" s="31" t="s">
        <v>729</v>
      </c>
      <c r="D84" s="31" t="s">
        <v>730</v>
      </c>
      <c r="E84" s="31" t="s">
        <v>731</v>
      </c>
      <c r="F84" s="30">
        <v>3183</v>
      </c>
      <c r="G84" s="65" t="s">
        <v>732</v>
      </c>
      <c r="H84" s="65" t="s">
        <v>733</v>
      </c>
      <c r="I84" s="63">
        <v>18</v>
      </c>
      <c r="J84" s="63">
        <v>77.5</v>
      </c>
      <c r="K84" s="63">
        <v>65.599999999999994</v>
      </c>
      <c r="L84" s="63">
        <v>18.2</v>
      </c>
      <c r="M84" s="2">
        <v>1.32972</v>
      </c>
      <c r="Q84" s="2"/>
      <c r="R84" s="33"/>
      <c r="S84" s="33"/>
      <c r="T84" s="2"/>
      <c r="U84" s="2"/>
      <c r="V84" s="2"/>
      <c r="W84" s="2"/>
      <c r="X84" s="2"/>
      <c r="Y84" s="2"/>
    </row>
    <row r="85" spans="1:25" ht="15.75">
      <c r="A85" s="65" t="s">
        <v>734</v>
      </c>
      <c r="B85" s="30" t="s">
        <v>1020</v>
      </c>
      <c r="C85" s="31" t="s">
        <v>729</v>
      </c>
      <c r="D85" s="31" t="s">
        <v>730</v>
      </c>
      <c r="E85" s="31" t="s">
        <v>731</v>
      </c>
      <c r="F85" s="30">
        <v>3183</v>
      </c>
      <c r="G85" s="65" t="s">
        <v>735</v>
      </c>
      <c r="H85" s="65" t="s">
        <v>736</v>
      </c>
      <c r="I85" s="63">
        <v>15.5</v>
      </c>
      <c r="J85" s="63">
        <v>76.2</v>
      </c>
      <c r="K85" s="63">
        <v>62.9</v>
      </c>
      <c r="L85" s="63">
        <v>15.2</v>
      </c>
      <c r="M85" s="2">
        <v>1.4293800000000001</v>
      </c>
      <c r="Q85" s="2"/>
      <c r="R85" s="33"/>
      <c r="S85" s="33"/>
      <c r="T85" s="2"/>
      <c r="U85" s="2"/>
      <c r="V85" s="2"/>
      <c r="W85" s="2"/>
      <c r="X85" s="2"/>
      <c r="Y85" s="2"/>
    </row>
    <row r="86" spans="1:25" ht="15.75">
      <c r="A86" s="65" t="s">
        <v>737</v>
      </c>
      <c r="B86" s="30" t="s">
        <v>1020</v>
      </c>
      <c r="C86" s="31" t="s">
        <v>738</v>
      </c>
      <c r="D86" s="31" t="s">
        <v>739</v>
      </c>
      <c r="E86" s="31" t="s">
        <v>740</v>
      </c>
      <c r="F86" s="30">
        <v>3556</v>
      </c>
      <c r="G86" s="65" t="s">
        <v>741</v>
      </c>
      <c r="H86" s="65" t="s">
        <v>742</v>
      </c>
      <c r="I86" s="63">
        <v>15.1</v>
      </c>
      <c r="J86" s="63">
        <v>75.400000000000006</v>
      </c>
      <c r="K86" s="63">
        <v>61.9</v>
      </c>
      <c r="L86" s="63">
        <v>15.4</v>
      </c>
      <c r="M86" s="2">
        <v>1.15449</v>
      </c>
      <c r="Q86" s="2"/>
      <c r="R86" s="33"/>
      <c r="S86" s="33"/>
      <c r="T86" s="2"/>
      <c r="U86" s="2"/>
      <c r="V86" s="2"/>
      <c r="W86" s="2"/>
      <c r="X86" s="2"/>
      <c r="Y86" s="2"/>
    </row>
    <row r="87" spans="1:25" ht="15.75">
      <c r="A87" s="65" t="s">
        <v>743</v>
      </c>
      <c r="B87" s="30" t="s">
        <v>1020</v>
      </c>
      <c r="C87" s="31" t="s">
        <v>738</v>
      </c>
      <c r="D87" s="31" t="s">
        <v>739</v>
      </c>
      <c r="E87" s="31" t="s">
        <v>740</v>
      </c>
      <c r="F87" s="30">
        <v>3556</v>
      </c>
      <c r="G87" s="65" t="s">
        <v>744</v>
      </c>
      <c r="H87" s="65" t="s">
        <v>745</v>
      </c>
      <c r="I87" s="63">
        <v>15.9</v>
      </c>
      <c r="J87" s="63">
        <v>76.3</v>
      </c>
      <c r="K87" s="63">
        <v>63.2</v>
      </c>
      <c r="L87" s="63">
        <v>17.8</v>
      </c>
      <c r="M87" s="2">
        <v>1.30508</v>
      </c>
      <c r="Q87" s="2"/>
      <c r="R87" s="33"/>
      <c r="S87" s="33"/>
      <c r="T87" s="2"/>
      <c r="U87" s="2"/>
      <c r="V87" s="2"/>
      <c r="W87" s="2"/>
      <c r="X87" s="2"/>
      <c r="Y87" s="2"/>
    </row>
    <row r="88" spans="1:25" ht="15.75">
      <c r="A88" s="65" t="s">
        <v>746</v>
      </c>
      <c r="B88" s="30" t="s">
        <v>1020</v>
      </c>
      <c r="C88" s="31" t="s">
        <v>747</v>
      </c>
      <c r="D88" s="31" t="s">
        <v>748</v>
      </c>
      <c r="E88" s="31" t="s">
        <v>749</v>
      </c>
      <c r="F88" s="30">
        <v>3562</v>
      </c>
      <c r="G88" s="65" t="s">
        <v>750</v>
      </c>
      <c r="H88" s="65" t="s">
        <v>751</v>
      </c>
      <c r="I88" s="63">
        <v>15.2</v>
      </c>
      <c r="J88" s="63">
        <v>75.400000000000006</v>
      </c>
      <c r="K88" s="63">
        <v>62.1</v>
      </c>
      <c r="L88" s="63">
        <v>16.399999999999999</v>
      </c>
      <c r="M88" s="2">
        <v>1.30877</v>
      </c>
      <c r="Q88" s="2"/>
      <c r="R88" s="33"/>
      <c r="S88" s="33"/>
      <c r="T88" s="2"/>
      <c r="U88" s="2"/>
      <c r="V88" s="2"/>
      <c r="W88" s="2"/>
      <c r="X88" s="2"/>
      <c r="Y88" s="2"/>
    </row>
    <row r="89" spans="1:25" ht="15.75">
      <c r="A89" s="65" t="s">
        <v>752</v>
      </c>
      <c r="B89" s="30" t="s">
        <v>1020</v>
      </c>
      <c r="C89" s="31" t="s">
        <v>747</v>
      </c>
      <c r="D89" s="31" t="s">
        <v>748</v>
      </c>
      <c r="E89" s="31" t="s">
        <v>749</v>
      </c>
      <c r="F89" s="30">
        <v>3562</v>
      </c>
      <c r="G89" s="65" t="s">
        <v>753</v>
      </c>
      <c r="H89" s="65" t="s">
        <v>754</v>
      </c>
      <c r="I89" s="63">
        <v>15.4</v>
      </c>
      <c r="J89" s="63">
        <v>75.599999999999994</v>
      </c>
      <c r="K89" s="63">
        <v>62.4</v>
      </c>
      <c r="L89" s="63">
        <v>15.8</v>
      </c>
      <c r="M89" s="2">
        <v>1.2341200000000001</v>
      </c>
      <c r="Q89" s="2"/>
      <c r="R89" s="33"/>
      <c r="S89" s="33"/>
      <c r="T89" s="2"/>
      <c r="U89" s="2"/>
      <c r="V89" s="2"/>
      <c r="W89" s="2"/>
      <c r="X89" s="2"/>
      <c r="Y89" s="2"/>
    </row>
    <row r="90" spans="1:25" ht="15.75">
      <c r="A90" s="65" t="s">
        <v>755</v>
      </c>
      <c r="B90" s="30" t="s">
        <v>1020</v>
      </c>
      <c r="C90" s="31" t="s">
        <v>756</v>
      </c>
      <c r="D90" s="31" t="s">
        <v>757</v>
      </c>
      <c r="E90" s="31" t="s">
        <v>758</v>
      </c>
      <c r="F90" s="30">
        <v>3587</v>
      </c>
      <c r="G90" s="65" t="s">
        <v>759</v>
      </c>
      <c r="H90" s="65" t="s">
        <v>760</v>
      </c>
      <c r="I90" s="63">
        <v>15.7</v>
      </c>
      <c r="J90" s="63">
        <v>76</v>
      </c>
      <c r="K90" s="63">
        <v>63.3</v>
      </c>
      <c r="L90" s="63">
        <v>15.7</v>
      </c>
      <c r="M90" s="2">
        <v>1.2433799999999999</v>
      </c>
      <c r="Q90" s="2"/>
      <c r="R90" s="33"/>
      <c r="S90" s="33"/>
      <c r="T90" s="2"/>
      <c r="U90" s="2"/>
      <c r="V90" s="2"/>
      <c r="W90" s="2"/>
      <c r="X90" s="2"/>
      <c r="Y90" s="2"/>
    </row>
    <row r="91" spans="1:25" ht="15.75">
      <c r="A91" s="65" t="s">
        <v>761</v>
      </c>
      <c r="B91" s="30" t="s">
        <v>1020</v>
      </c>
      <c r="C91" s="31" t="s">
        <v>756</v>
      </c>
      <c r="D91" s="31" t="s">
        <v>757</v>
      </c>
      <c r="E91" s="31" t="s">
        <v>758</v>
      </c>
      <c r="F91" s="30">
        <v>3587</v>
      </c>
      <c r="G91" s="65" t="s">
        <v>762</v>
      </c>
      <c r="H91" s="65" t="s">
        <v>763</v>
      </c>
      <c r="I91" s="63">
        <v>15.5</v>
      </c>
      <c r="J91" s="63">
        <v>76.3</v>
      </c>
      <c r="K91" s="63">
        <v>61.9</v>
      </c>
      <c r="L91" s="63">
        <v>16.3</v>
      </c>
      <c r="M91" s="2">
        <v>1.2742800000000001</v>
      </c>
      <c r="Q91" s="2"/>
      <c r="R91" s="33"/>
      <c r="S91" s="33"/>
      <c r="T91" s="2"/>
      <c r="U91" s="2"/>
      <c r="V91" s="2"/>
      <c r="W91" s="2"/>
      <c r="X91" s="2"/>
      <c r="Y91" s="2"/>
    </row>
    <row r="92" spans="1:25" ht="15.75">
      <c r="A92" s="65" t="s">
        <v>764</v>
      </c>
      <c r="B92" s="30" t="s">
        <v>1020</v>
      </c>
      <c r="C92" s="31" t="s">
        <v>765</v>
      </c>
      <c r="D92" s="31" t="s">
        <v>766</v>
      </c>
      <c r="E92" s="31" t="s">
        <v>767</v>
      </c>
      <c r="F92" s="30">
        <v>3685</v>
      </c>
      <c r="G92" s="65" t="s">
        <v>768</v>
      </c>
      <c r="H92" s="65" t="s">
        <v>769</v>
      </c>
      <c r="I92" s="63">
        <v>14.9</v>
      </c>
      <c r="J92" s="63">
        <v>75.900000000000006</v>
      </c>
      <c r="K92" s="63">
        <v>62.2</v>
      </c>
      <c r="L92" s="63">
        <v>14.5</v>
      </c>
      <c r="M92" s="2">
        <v>1.2164900000000001</v>
      </c>
      <c r="Q92" s="2"/>
      <c r="R92" s="33"/>
      <c r="S92" s="33"/>
      <c r="T92" s="2"/>
      <c r="U92" s="2"/>
      <c r="V92" s="2"/>
      <c r="W92" s="2"/>
      <c r="X92" s="2"/>
      <c r="Y92" s="2"/>
    </row>
    <row r="93" spans="1:25" ht="15.75">
      <c r="A93" s="65" t="s">
        <v>770</v>
      </c>
      <c r="B93" s="30" t="s">
        <v>1020</v>
      </c>
      <c r="C93" s="31" t="s">
        <v>765</v>
      </c>
      <c r="D93" s="31" t="s">
        <v>766</v>
      </c>
      <c r="E93" s="31" t="s">
        <v>767</v>
      </c>
      <c r="F93" s="30">
        <v>3685</v>
      </c>
      <c r="G93" s="65" t="s">
        <v>771</v>
      </c>
      <c r="H93" s="65" t="s">
        <v>772</v>
      </c>
      <c r="I93" s="63">
        <v>15.1</v>
      </c>
      <c r="J93" s="63">
        <v>76</v>
      </c>
      <c r="K93" s="63">
        <v>62.7</v>
      </c>
      <c r="L93" s="63">
        <v>14.9</v>
      </c>
      <c r="M93" s="2">
        <v>1.2357</v>
      </c>
      <c r="Q93" s="2"/>
      <c r="R93" s="33"/>
      <c r="S93" s="33"/>
      <c r="T93" s="2"/>
      <c r="U93" s="2"/>
      <c r="V93" s="2"/>
      <c r="W93" s="2"/>
      <c r="X93" s="2"/>
      <c r="Y93" s="2"/>
    </row>
    <row r="94" spans="1:25" ht="15.75">
      <c r="A94" s="65" t="s">
        <v>773</v>
      </c>
      <c r="B94" s="30" t="s">
        <v>1020</v>
      </c>
      <c r="C94" s="31" t="s">
        <v>774</v>
      </c>
      <c r="D94" s="31" t="s">
        <v>775</v>
      </c>
      <c r="E94" s="31" t="s">
        <v>776</v>
      </c>
      <c r="F94" s="30">
        <v>3842</v>
      </c>
      <c r="G94" s="65" t="s">
        <v>777</v>
      </c>
      <c r="H94" s="65" t="s">
        <v>778</v>
      </c>
      <c r="I94" s="63">
        <v>16.2</v>
      </c>
      <c r="J94" s="63">
        <v>75.7</v>
      </c>
      <c r="K94" s="63">
        <v>63</v>
      </c>
      <c r="L94" s="63">
        <v>15.9</v>
      </c>
      <c r="M94" s="2">
        <v>1.1415</v>
      </c>
      <c r="Q94" s="2"/>
      <c r="R94" s="33"/>
      <c r="S94" s="33"/>
      <c r="T94" s="2"/>
      <c r="U94" s="2"/>
      <c r="V94" s="2"/>
      <c r="W94" s="2"/>
      <c r="X94" s="2"/>
      <c r="Y94" s="2"/>
    </row>
    <row r="95" spans="1:25" ht="15.75">
      <c r="A95" s="65" t="s">
        <v>779</v>
      </c>
      <c r="B95" s="30" t="s">
        <v>1020</v>
      </c>
      <c r="C95" s="31" t="s">
        <v>774</v>
      </c>
      <c r="D95" s="31" t="s">
        <v>775</v>
      </c>
      <c r="E95" s="31" t="s">
        <v>776</v>
      </c>
      <c r="F95" s="30">
        <v>3842</v>
      </c>
      <c r="G95" s="65" t="s">
        <v>780</v>
      </c>
      <c r="H95" s="65" t="s">
        <v>781</v>
      </c>
      <c r="I95" s="63">
        <v>15.8</v>
      </c>
      <c r="J95" s="63">
        <v>75.5</v>
      </c>
      <c r="K95" s="63">
        <v>62.6</v>
      </c>
      <c r="L95" s="63">
        <v>15.5</v>
      </c>
      <c r="M95" s="2">
        <v>1.1377299999999999</v>
      </c>
      <c r="Q95" s="2"/>
      <c r="R95" s="33"/>
      <c r="S95" s="33"/>
      <c r="T95" s="2"/>
      <c r="U95" s="2"/>
      <c r="V95" s="2"/>
      <c r="W95" s="2"/>
      <c r="X95" s="2"/>
      <c r="Y95" s="2"/>
    </row>
    <row r="96" spans="1:25" ht="15.75">
      <c r="A96" s="65" t="s">
        <v>782</v>
      </c>
      <c r="B96" s="30" t="s">
        <v>1020</v>
      </c>
      <c r="C96" s="31" t="s">
        <v>783</v>
      </c>
      <c r="D96" s="31" t="s">
        <v>784</v>
      </c>
      <c r="E96" s="31" t="s">
        <v>785</v>
      </c>
      <c r="F96" s="30">
        <v>3770</v>
      </c>
      <c r="G96" s="65" t="s">
        <v>786</v>
      </c>
      <c r="H96" s="65" t="s">
        <v>787</v>
      </c>
      <c r="I96" s="63">
        <v>17</v>
      </c>
      <c r="J96" s="63">
        <v>75.7</v>
      </c>
      <c r="K96" s="63">
        <v>63.4</v>
      </c>
      <c r="L96" s="63">
        <v>15.8</v>
      </c>
      <c r="M96" s="2">
        <v>1.1355500000000001</v>
      </c>
      <c r="Q96" s="2"/>
      <c r="R96" s="33"/>
      <c r="S96" s="33"/>
      <c r="T96" s="2"/>
      <c r="U96" s="2"/>
      <c r="V96" s="2"/>
      <c r="W96" s="2"/>
      <c r="X96" s="2"/>
      <c r="Y96" s="2"/>
    </row>
    <row r="97" spans="1:25" ht="15.75">
      <c r="A97" s="65" t="s">
        <v>788</v>
      </c>
      <c r="B97" s="30" t="s">
        <v>1020</v>
      </c>
      <c r="C97" s="31" t="s">
        <v>783</v>
      </c>
      <c r="D97" s="31" t="s">
        <v>784</v>
      </c>
      <c r="E97" s="31" t="s">
        <v>785</v>
      </c>
      <c r="F97" s="30">
        <v>3770</v>
      </c>
      <c r="G97" s="65" t="s">
        <v>789</v>
      </c>
      <c r="H97" s="65" t="s">
        <v>790</v>
      </c>
      <c r="I97" s="63">
        <v>17.899999999999999</v>
      </c>
      <c r="J97" s="63">
        <v>76.7</v>
      </c>
      <c r="K97" s="63">
        <v>63.9</v>
      </c>
      <c r="L97" s="63">
        <v>17.600000000000001</v>
      </c>
      <c r="M97" s="2">
        <v>0.98629299999999998</v>
      </c>
      <c r="Q97" s="2"/>
      <c r="R97" s="33"/>
      <c r="S97" s="33"/>
      <c r="T97" s="2"/>
      <c r="U97" s="2"/>
      <c r="V97" s="2"/>
      <c r="W97" s="2"/>
      <c r="X97" s="2"/>
      <c r="Y97" s="2"/>
    </row>
    <row r="98" spans="1:25" ht="15.75">
      <c r="A98" s="65" t="s">
        <v>791</v>
      </c>
      <c r="B98" s="30" t="s">
        <v>1020</v>
      </c>
      <c r="C98" s="31" t="s">
        <v>792</v>
      </c>
      <c r="D98" s="31" t="s">
        <v>793</v>
      </c>
      <c r="E98" s="31" t="s">
        <v>794</v>
      </c>
      <c r="F98" s="30">
        <v>4076</v>
      </c>
      <c r="G98" s="65" t="s">
        <v>795</v>
      </c>
      <c r="H98" s="65" t="s">
        <v>796</v>
      </c>
      <c r="I98" s="63">
        <v>14.7</v>
      </c>
      <c r="J98" s="63">
        <v>74.8</v>
      </c>
      <c r="K98" s="63">
        <v>61.1</v>
      </c>
      <c r="L98" s="63">
        <v>15.3</v>
      </c>
      <c r="M98" s="2">
        <v>0.97531999999999996</v>
      </c>
      <c r="Q98" s="2"/>
      <c r="R98" s="33"/>
      <c r="S98" s="33"/>
      <c r="T98" s="2"/>
      <c r="U98" s="2"/>
      <c r="V98" s="2"/>
      <c r="W98" s="2"/>
      <c r="X98" s="2"/>
      <c r="Y98" s="2"/>
    </row>
    <row r="99" spans="1:25" ht="16.5" thickBot="1">
      <c r="A99" s="82" t="s">
        <v>797</v>
      </c>
      <c r="B99" s="83" t="s">
        <v>1020</v>
      </c>
      <c r="C99" s="84" t="s">
        <v>792</v>
      </c>
      <c r="D99" s="84" t="s">
        <v>793</v>
      </c>
      <c r="E99" s="84" t="s">
        <v>794</v>
      </c>
      <c r="F99" s="83">
        <v>4076</v>
      </c>
      <c r="G99" s="82" t="s">
        <v>798</v>
      </c>
      <c r="H99" s="82" t="s">
        <v>799</v>
      </c>
      <c r="I99" s="85">
        <v>17.7</v>
      </c>
      <c r="J99" s="85">
        <v>74.8</v>
      </c>
      <c r="K99" s="85">
        <v>63.1</v>
      </c>
      <c r="L99" s="85">
        <v>16.899999999999999</v>
      </c>
      <c r="M99" s="2">
        <v>0.94619399999999998</v>
      </c>
      <c r="Q99" s="2"/>
      <c r="R99" s="33"/>
      <c r="S99" s="33"/>
      <c r="T99" s="2"/>
      <c r="U99" s="2"/>
      <c r="V99" s="2"/>
      <c r="W99" s="2"/>
      <c r="X99" s="2"/>
      <c r="Y99" s="2"/>
    </row>
    <row r="100" spans="1:25" ht="15.75">
      <c r="Q100" s="2"/>
      <c r="R100" s="33"/>
      <c r="S100" s="33"/>
      <c r="T100" s="2"/>
      <c r="U100" s="2"/>
      <c r="V100" s="2"/>
      <c r="W100" s="2"/>
      <c r="X100" s="2"/>
      <c r="Y100" s="2"/>
    </row>
  </sheetData>
  <phoneticPr fontId="8" type="noConversion"/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zoomScaleSheetLayoutView="100" workbookViewId="0"/>
  </sheetViews>
  <sheetFormatPr defaultColWidth="9" defaultRowHeight="14.25"/>
  <cols>
    <col min="1" max="1" width="18.625" customWidth="1"/>
    <col min="2" max="2" width="10.375" customWidth="1"/>
    <col min="3" max="3" width="9.875" customWidth="1"/>
    <col min="4" max="4" width="11.5" customWidth="1"/>
  </cols>
  <sheetData>
    <row r="1" spans="1:4" ht="15.75">
      <c r="A1" s="19" t="s">
        <v>1059</v>
      </c>
      <c r="B1" s="20"/>
      <c r="C1" s="20"/>
      <c r="D1" s="20"/>
    </row>
    <row r="2" spans="1:4" ht="15.75">
      <c r="A2" s="21" t="s">
        <v>800</v>
      </c>
      <c r="B2" s="22" t="s">
        <v>801</v>
      </c>
      <c r="C2" s="21" t="s">
        <v>802</v>
      </c>
      <c r="D2" s="21" t="s">
        <v>803</v>
      </c>
    </row>
    <row r="3" spans="1:4" ht="15.75">
      <c r="A3" s="23" t="s">
        <v>804</v>
      </c>
      <c r="B3" s="24">
        <v>283054</v>
      </c>
      <c r="C3" s="25">
        <v>0</v>
      </c>
      <c r="D3" s="24">
        <v>283054</v>
      </c>
    </row>
    <row r="4" spans="1:4" ht="15.75">
      <c r="A4" s="23" t="s">
        <v>805</v>
      </c>
      <c r="B4" s="24">
        <v>14</v>
      </c>
      <c r="C4" s="25">
        <v>0</v>
      </c>
      <c r="D4" s="24">
        <v>14</v>
      </c>
    </row>
    <row r="5" spans="1:4" ht="15.75">
      <c r="A5" s="23" t="s">
        <v>806</v>
      </c>
      <c r="B5" s="24">
        <v>1505</v>
      </c>
      <c r="C5" s="25">
        <v>0</v>
      </c>
      <c r="D5" s="24">
        <v>1505</v>
      </c>
    </row>
    <row r="6" spans="1:4" ht="15.75">
      <c r="A6" s="23" t="s">
        <v>807</v>
      </c>
      <c r="B6" s="24">
        <v>40602</v>
      </c>
      <c r="C6" s="25">
        <v>0</v>
      </c>
      <c r="D6" s="24">
        <v>40602</v>
      </c>
    </row>
    <row r="7" spans="1:4" ht="15.75">
      <c r="A7" s="23" t="s">
        <v>808</v>
      </c>
      <c r="B7" s="24">
        <v>21234</v>
      </c>
      <c r="C7" s="25">
        <v>0</v>
      </c>
      <c r="D7" s="24">
        <v>21234</v>
      </c>
    </row>
    <row r="8" spans="1:4" ht="15.75">
      <c r="A8" s="23" t="s">
        <v>809</v>
      </c>
      <c r="B8" s="24">
        <v>41</v>
      </c>
      <c r="C8" s="25">
        <v>0</v>
      </c>
      <c r="D8" s="24">
        <v>41</v>
      </c>
    </row>
    <row r="9" spans="1:4" ht="15.75">
      <c r="A9" s="23" t="s">
        <v>810</v>
      </c>
      <c r="B9" s="24">
        <v>760577</v>
      </c>
      <c r="C9" s="25">
        <v>0</v>
      </c>
      <c r="D9" s="24">
        <v>760577</v>
      </c>
    </row>
    <row r="10" spans="1:4" ht="15.75">
      <c r="A10" s="23" t="s">
        <v>811</v>
      </c>
      <c r="B10" s="24">
        <v>264007</v>
      </c>
      <c r="C10" s="25">
        <v>0</v>
      </c>
      <c r="D10" s="24">
        <v>264007</v>
      </c>
    </row>
    <row r="11" spans="1:4" ht="15.75">
      <c r="A11" s="23" t="s">
        <v>812</v>
      </c>
      <c r="B11" s="24">
        <v>237045</v>
      </c>
      <c r="C11" s="25">
        <v>0</v>
      </c>
      <c r="D11" s="24">
        <v>237045</v>
      </c>
    </row>
    <row r="12" spans="1:4" ht="15.75">
      <c r="A12" s="23" t="s">
        <v>813</v>
      </c>
      <c r="B12" s="24">
        <v>23016</v>
      </c>
      <c r="C12" s="25">
        <v>0</v>
      </c>
      <c r="D12" s="24">
        <v>23016</v>
      </c>
    </row>
    <row r="13" spans="1:4" ht="15.75">
      <c r="A13" s="23" t="s">
        <v>814</v>
      </c>
      <c r="B13" s="24">
        <v>4741625</v>
      </c>
      <c r="C13" s="25">
        <v>0</v>
      </c>
      <c r="D13" s="24">
        <v>4741625</v>
      </c>
    </row>
    <row r="14" spans="1:4" ht="15.75">
      <c r="A14" s="23" t="s">
        <v>815</v>
      </c>
      <c r="B14" s="24">
        <v>902</v>
      </c>
      <c r="C14" s="25">
        <v>0</v>
      </c>
      <c r="D14" s="24">
        <v>902</v>
      </c>
    </row>
    <row r="15" spans="1:4" ht="15.75">
      <c r="A15" s="23" t="s">
        <v>816</v>
      </c>
      <c r="B15" s="24">
        <v>2</v>
      </c>
      <c r="C15" s="25">
        <v>0</v>
      </c>
      <c r="D15" s="24">
        <v>2</v>
      </c>
    </row>
    <row r="16" spans="1:4" ht="15.75">
      <c r="A16" s="23" t="s">
        <v>817</v>
      </c>
      <c r="B16" s="24">
        <v>2</v>
      </c>
      <c r="C16" s="25">
        <v>0</v>
      </c>
      <c r="D16" s="24">
        <v>2</v>
      </c>
    </row>
    <row r="17" spans="1:4" ht="15.75">
      <c r="A17" s="23" t="s">
        <v>281</v>
      </c>
      <c r="B17" s="24">
        <v>6373626</v>
      </c>
      <c r="C17" s="25">
        <v>0</v>
      </c>
      <c r="D17" s="24">
        <v>6373626</v>
      </c>
    </row>
    <row r="18" spans="1:4" ht="15.75">
      <c r="A18" s="26" t="s">
        <v>818</v>
      </c>
      <c r="B18" s="27" t="s">
        <v>801</v>
      </c>
      <c r="C18" s="26" t="s">
        <v>802</v>
      </c>
      <c r="D18" s="26" t="s">
        <v>803</v>
      </c>
    </row>
    <row r="19" spans="1:4" ht="15.75">
      <c r="A19" s="23" t="s">
        <v>819</v>
      </c>
      <c r="B19" s="24">
        <v>140046</v>
      </c>
      <c r="C19" s="24">
        <v>0</v>
      </c>
      <c r="D19" s="24">
        <v>140046</v>
      </c>
    </row>
    <row r="20" spans="1:4" ht="15.75">
      <c r="A20" s="23" t="s">
        <v>820</v>
      </c>
      <c r="B20" s="24">
        <v>139864</v>
      </c>
      <c r="C20" s="24">
        <v>0</v>
      </c>
      <c r="D20" s="24">
        <v>139864</v>
      </c>
    </row>
    <row r="21" spans="1:4" ht="15.75">
      <c r="A21" s="23" t="s">
        <v>821</v>
      </c>
      <c r="B21" s="24">
        <v>2862</v>
      </c>
      <c r="C21" s="24">
        <v>0</v>
      </c>
      <c r="D21" s="24">
        <v>2862</v>
      </c>
    </row>
    <row r="22" spans="1:4" ht="15.75">
      <c r="A22" s="23" t="s">
        <v>822</v>
      </c>
      <c r="B22" s="24">
        <v>296</v>
      </c>
      <c r="C22" s="24">
        <v>0</v>
      </c>
      <c r="D22" s="24">
        <v>296</v>
      </c>
    </row>
    <row r="23" spans="1:4" ht="15.75">
      <c r="A23" s="28" t="s">
        <v>281</v>
      </c>
      <c r="B23" s="29">
        <v>283068</v>
      </c>
      <c r="C23" s="29">
        <v>0</v>
      </c>
      <c r="D23" s="29">
        <v>283068</v>
      </c>
    </row>
  </sheetData>
  <phoneticPr fontId="8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"/>
  <sheetViews>
    <sheetView zoomScaleSheetLayoutView="100" workbookViewId="0"/>
  </sheetViews>
  <sheetFormatPr defaultColWidth="9" defaultRowHeight="14.25"/>
  <cols>
    <col min="3" max="3" width="13.75" customWidth="1"/>
    <col min="4" max="4" width="12.75" customWidth="1"/>
  </cols>
  <sheetData>
    <row r="1" spans="1:16" s="90" customFormat="1" ht="18.95" customHeight="1" thickBot="1">
      <c r="A1" s="126" t="s">
        <v>1060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9" t="s">
        <v>1018</v>
      </c>
    </row>
    <row r="2" spans="1:16" ht="32.25" thickBot="1">
      <c r="A2" s="89" t="s">
        <v>823</v>
      </c>
      <c r="B2" s="89" t="s">
        <v>823</v>
      </c>
      <c r="C2" s="89" t="s">
        <v>1021</v>
      </c>
      <c r="D2" s="89" t="s">
        <v>1022</v>
      </c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6" ht="15.75">
      <c r="A3" s="18" t="s">
        <v>1023</v>
      </c>
      <c r="B3" s="18" t="s">
        <v>629</v>
      </c>
      <c r="C3" s="18">
        <v>0.168685</v>
      </c>
      <c r="D3" s="18">
        <v>0.68169199999999996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6" ht="15.75">
      <c r="A4" s="18" t="s">
        <v>1023</v>
      </c>
      <c r="B4" s="18" t="s">
        <v>1020</v>
      </c>
      <c r="C4" s="18">
        <v>8.4404999999999994E-2</v>
      </c>
      <c r="D4" s="18">
        <v>0.67182399999999998</v>
      </c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</row>
    <row r="5" spans="1:16" ht="16.5" thickBot="1">
      <c r="A5" s="88" t="s">
        <v>1020</v>
      </c>
      <c r="B5" s="88" t="s">
        <v>629</v>
      </c>
      <c r="C5" s="88">
        <v>0.10195700000000001</v>
      </c>
      <c r="D5" s="88">
        <v>0.57742700000000002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</sheetData>
  <phoneticPr fontId="8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zoomScaleSheetLayoutView="100" workbookViewId="0"/>
  </sheetViews>
  <sheetFormatPr defaultColWidth="9" defaultRowHeight="14.25"/>
  <cols>
    <col min="1" max="1" width="18.125" customWidth="1"/>
    <col min="2" max="2" width="19.75" customWidth="1"/>
    <col min="3" max="3" width="12" customWidth="1"/>
    <col min="4" max="4" width="13.75" customWidth="1"/>
  </cols>
  <sheetData>
    <row r="1" spans="1:13" s="125" customFormat="1" ht="15" customHeight="1">
      <c r="A1" s="122" t="s">
        <v>1061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3" ht="15.75">
      <c r="A2" s="16" t="s">
        <v>824</v>
      </c>
      <c r="B2" s="16" t="s">
        <v>825</v>
      </c>
      <c r="C2" s="16" t="s">
        <v>826</v>
      </c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90" customFormat="1" ht="15.75">
      <c r="A3" s="65" t="s">
        <v>1043</v>
      </c>
      <c r="B3" s="65" t="s">
        <v>827</v>
      </c>
      <c r="C3" s="65">
        <v>0.62177099999999996</v>
      </c>
      <c r="D3" s="134" t="s">
        <v>828</v>
      </c>
      <c r="E3" s="65"/>
      <c r="F3" s="65"/>
      <c r="G3" s="65"/>
      <c r="H3" s="65"/>
      <c r="I3" s="65"/>
      <c r="J3" s="65"/>
      <c r="K3" s="65"/>
      <c r="L3" s="65"/>
      <c r="M3" s="65"/>
    </row>
    <row r="4" spans="1:13" s="90" customFormat="1" ht="15.75">
      <c r="A4" s="65" t="s">
        <v>1044</v>
      </c>
      <c r="B4" s="65" t="s">
        <v>827</v>
      </c>
      <c r="C4" s="65">
        <v>0.64966000000000002</v>
      </c>
      <c r="D4" s="134"/>
      <c r="E4" s="65"/>
      <c r="F4" s="65"/>
      <c r="G4" s="65"/>
      <c r="H4" s="65"/>
      <c r="I4" s="65"/>
      <c r="J4" s="65"/>
      <c r="K4" s="65"/>
      <c r="L4" s="65"/>
      <c r="M4" s="65"/>
    </row>
    <row r="5" spans="1:13" s="90" customFormat="1" ht="15.75">
      <c r="A5" s="65" t="s">
        <v>1024</v>
      </c>
      <c r="B5" s="65" t="s">
        <v>827</v>
      </c>
      <c r="C5" s="65">
        <v>0.597109</v>
      </c>
      <c r="D5" s="134"/>
      <c r="E5" s="65"/>
      <c r="F5" s="65"/>
      <c r="G5" s="65"/>
      <c r="H5" s="65"/>
      <c r="I5" s="65"/>
      <c r="J5" s="65"/>
      <c r="K5" s="65"/>
      <c r="L5" s="65"/>
      <c r="M5" s="65"/>
    </row>
    <row r="6" spans="1:13" s="90" customFormat="1" ht="15.75">
      <c r="A6" s="65" t="s">
        <v>1043</v>
      </c>
      <c r="B6" s="65" t="s">
        <v>829</v>
      </c>
      <c r="C6" s="65">
        <v>0.62029199999999995</v>
      </c>
      <c r="D6" s="134"/>
      <c r="E6" s="65"/>
      <c r="F6" s="65"/>
      <c r="G6" s="65"/>
      <c r="H6" s="65"/>
      <c r="I6" s="65"/>
      <c r="J6" s="65"/>
      <c r="K6" s="65"/>
      <c r="L6" s="65"/>
      <c r="M6" s="65"/>
    </row>
    <row r="7" spans="1:13" s="90" customFormat="1" ht="15.75">
      <c r="A7" s="65" t="s">
        <v>1044</v>
      </c>
      <c r="B7" s="65" t="s">
        <v>829</v>
      </c>
      <c r="C7" s="65">
        <v>0.64867699999999995</v>
      </c>
      <c r="D7" s="134"/>
      <c r="E7" s="65"/>
      <c r="F7" s="65"/>
      <c r="G7" s="65"/>
      <c r="H7" s="65"/>
      <c r="I7" s="65"/>
      <c r="J7" s="65"/>
      <c r="K7" s="65"/>
      <c r="L7" s="65"/>
      <c r="M7" s="65"/>
    </row>
    <row r="8" spans="1:13" s="90" customFormat="1" ht="15.75">
      <c r="A8" s="65" t="s">
        <v>1024</v>
      </c>
      <c r="B8" s="65" t="s">
        <v>829</v>
      </c>
      <c r="C8" s="65">
        <v>0.59702200000000005</v>
      </c>
      <c r="D8" s="134"/>
      <c r="E8" s="65"/>
      <c r="F8" s="65"/>
      <c r="G8" s="65"/>
      <c r="H8" s="65"/>
      <c r="I8" s="65"/>
      <c r="J8" s="65"/>
      <c r="K8" s="65"/>
      <c r="L8" s="65"/>
      <c r="M8" s="65"/>
    </row>
    <row r="9" spans="1:13" s="90" customFormat="1" ht="15.75">
      <c r="A9" s="65" t="s">
        <v>1043</v>
      </c>
      <c r="B9" s="65" t="s">
        <v>830</v>
      </c>
      <c r="C9" s="65">
        <v>0.64339000000000002</v>
      </c>
      <c r="D9" s="134"/>
      <c r="E9" s="65"/>
      <c r="F9" s="65"/>
      <c r="G9" s="65"/>
      <c r="H9" s="65"/>
      <c r="I9" s="65"/>
      <c r="J9" s="65"/>
      <c r="K9" s="65"/>
      <c r="L9" s="65"/>
      <c r="M9" s="65"/>
    </row>
    <row r="10" spans="1:13" s="90" customFormat="1" ht="15.75">
      <c r="A10" s="65" t="s">
        <v>1044</v>
      </c>
      <c r="B10" s="65" t="s">
        <v>830</v>
      </c>
      <c r="C10" s="65">
        <v>0.676732</v>
      </c>
      <c r="D10" s="134"/>
      <c r="E10" s="65"/>
      <c r="F10" s="65"/>
      <c r="G10" s="65"/>
      <c r="H10" s="65"/>
      <c r="I10" s="65"/>
      <c r="J10" s="65"/>
      <c r="K10" s="65"/>
      <c r="L10" s="65"/>
      <c r="M10" s="65"/>
    </row>
    <row r="11" spans="1:13" s="90" customFormat="1" ht="15.75">
      <c r="A11" s="65" t="s">
        <v>1024</v>
      </c>
      <c r="B11" s="65" t="s">
        <v>830</v>
      </c>
      <c r="C11" s="65">
        <v>0.63089700000000004</v>
      </c>
      <c r="D11" s="134"/>
      <c r="E11" s="65"/>
      <c r="F11" s="65"/>
      <c r="G11" s="65"/>
      <c r="H11" s="65"/>
      <c r="I11" s="65"/>
      <c r="J11" s="65"/>
      <c r="K11" s="65"/>
      <c r="L11" s="65"/>
      <c r="M11" s="65"/>
    </row>
    <row r="12" spans="1:13" s="90" customFormat="1" ht="15.75">
      <c r="A12" s="65" t="s">
        <v>1043</v>
      </c>
      <c r="B12" s="65" t="s">
        <v>831</v>
      </c>
      <c r="C12" s="65">
        <v>0.63198500000000002</v>
      </c>
      <c r="D12" s="134"/>
      <c r="E12" s="65"/>
      <c r="F12" s="65"/>
      <c r="G12" s="65"/>
      <c r="H12" s="65"/>
      <c r="I12" s="65"/>
      <c r="J12" s="65"/>
      <c r="K12" s="65"/>
      <c r="L12" s="65"/>
      <c r="M12" s="65"/>
    </row>
    <row r="13" spans="1:13" s="90" customFormat="1" ht="15.75">
      <c r="A13" s="65" t="s">
        <v>1044</v>
      </c>
      <c r="B13" s="65" t="s">
        <v>831</v>
      </c>
      <c r="C13" s="65">
        <v>0.662767</v>
      </c>
      <c r="D13" s="134"/>
      <c r="E13" s="65"/>
      <c r="F13" s="65"/>
      <c r="G13" s="65"/>
      <c r="H13" s="65"/>
      <c r="I13" s="65"/>
      <c r="J13" s="65"/>
      <c r="K13" s="65"/>
      <c r="L13" s="65"/>
      <c r="M13" s="65"/>
    </row>
    <row r="14" spans="1:13" s="90" customFormat="1" ht="15.75">
      <c r="A14" s="65" t="s">
        <v>1024</v>
      </c>
      <c r="B14" s="65" t="s">
        <v>831</v>
      </c>
      <c r="C14" s="65">
        <v>0.61375299999999999</v>
      </c>
      <c r="D14" s="134"/>
      <c r="E14" s="65"/>
      <c r="F14" s="65"/>
      <c r="G14" s="65"/>
      <c r="H14" s="65"/>
      <c r="I14" s="65"/>
      <c r="J14" s="65"/>
      <c r="K14" s="65"/>
      <c r="L14" s="65"/>
      <c r="M14" s="65"/>
    </row>
    <row r="15" spans="1:13" s="90" customFormat="1" ht="15.75">
      <c r="A15" s="65" t="s">
        <v>1043</v>
      </c>
      <c r="B15" s="65" t="s">
        <v>832</v>
      </c>
      <c r="C15" s="65">
        <v>0.66150299999999995</v>
      </c>
      <c r="D15" s="134"/>
      <c r="E15" s="65"/>
      <c r="F15" s="65"/>
      <c r="G15" s="65"/>
      <c r="H15" s="65"/>
      <c r="I15" s="65"/>
      <c r="J15" s="65"/>
      <c r="K15" s="65"/>
      <c r="L15" s="65"/>
      <c r="M15" s="65"/>
    </row>
    <row r="16" spans="1:13" s="90" customFormat="1" ht="15.75">
      <c r="A16" s="65" t="s">
        <v>1044</v>
      </c>
      <c r="B16" s="65" t="s">
        <v>832</v>
      </c>
      <c r="C16" s="65">
        <v>0.68631900000000001</v>
      </c>
      <c r="D16" s="134"/>
      <c r="E16" s="65"/>
      <c r="F16" s="65"/>
      <c r="G16" s="65"/>
      <c r="H16" s="65"/>
      <c r="I16" s="65"/>
      <c r="J16" s="65"/>
      <c r="K16" s="65"/>
      <c r="L16" s="65"/>
      <c r="M16" s="65"/>
    </row>
    <row r="17" spans="1:13" s="90" customFormat="1" ht="15.75">
      <c r="A17" s="65" t="s">
        <v>1024</v>
      </c>
      <c r="B17" s="65" t="s">
        <v>832</v>
      </c>
      <c r="C17" s="65">
        <v>0.64157600000000004</v>
      </c>
      <c r="D17" s="134"/>
      <c r="E17" s="65"/>
      <c r="F17" s="65"/>
      <c r="G17" s="65"/>
      <c r="H17" s="65"/>
      <c r="I17" s="65"/>
      <c r="J17" s="65"/>
      <c r="K17" s="65"/>
      <c r="L17" s="65"/>
      <c r="M17" s="65"/>
    </row>
    <row r="18" spans="1:13" s="90" customFormat="1" ht="15.75">
      <c r="A18" s="65" t="s">
        <v>1043</v>
      </c>
      <c r="B18" s="65" t="s">
        <v>833</v>
      </c>
      <c r="C18" s="65">
        <v>0.63284399999999996</v>
      </c>
      <c r="D18" s="134"/>
      <c r="E18" s="65"/>
      <c r="F18" s="65"/>
      <c r="G18" s="65"/>
      <c r="H18" s="65"/>
      <c r="I18" s="65"/>
      <c r="J18" s="65"/>
      <c r="K18" s="65"/>
      <c r="L18" s="65"/>
      <c r="M18" s="65"/>
    </row>
    <row r="19" spans="1:13" s="90" customFormat="1" ht="15.75">
      <c r="A19" s="65" t="s">
        <v>1044</v>
      </c>
      <c r="B19" s="65" t="s">
        <v>833</v>
      </c>
      <c r="C19" s="65">
        <v>0.67561400000000005</v>
      </c>
      <c r="D19" s="134"/>
      <c r="E19" s="65"/>
      <c r="F19" s="65"/>
      <c r="G19" s="65"/>
      <c r="H19" s="65"/>
      <c r="I19" s="65"/>
      <c r="J19" s="65"/>
      <c r="K19" s="65"/>
      <c r="L19" s="65"/>
      <c r="M19" s="65"/>
    </row>
    <row r="20" spans="1:13" s="90" customFormat="1" ht="15.75">
      <c r="A20" s="65" t="s">
        <v>1024</v>
      </c>
      <c r="B20" s="65" t="s">
        <v>833</v>
      </c>
      <c r="C20" s="65">
        <v>0.62774099999999999</v>
      </c>
      <c r="D20" s="134"/>
      <c r="E20" s="65"/>
      <c r="F20" s="65"/>
      <c r="G20" s="65"/>
      <c r="H20" s="65"/>
      <c r="I20" s="65"/>
      <c r="J20" s="65"/>
      <c r="K20" s="65"/>
      <c r="L20" s="65"/>
      <c r="M20" s="65"/>
    </row>
    <row r="21" spans="1:13" s="90" customFormat="1" ht="15.75">
      <c r="A21" s="65" t="s">
        <v>1043</v>
      </c>
      <c r="B21" s="65" t="s">
        <v>834</v>
      </c>
      <c r="C21" s="65">
        <v>0.64721200000000001</v>
      </c>
      <c r="D21" s="134"/>
      <c r="E21" s="65"/>
      <c r="F21" s="65"/>
      <c r="G21" s="65"/>
      <c r="H21" s="65"/>
      <c r="I21" s="65"/>
      <c r="J21" s="65"/>
      <c r="K21" s="65"/>
      <c r="L21" s="65"/>
      <c r="M21" s="65"/>
    </row>
    <row r="22" spans="1:13" s="90" customFormat="1" ht="15.75">
      <c r="A22" s="65" t="s">
        <v>1044</v>
      </c>
      <c r="B22" s="65" t="s">
        <v>834</v>
      </c>
      <c r="C22" s="65">
        <v>0.68089900000000003</v>
      </c>
      <c r="D22" s="134"/>
      <c r="E22" s="65"/>
      <c r="F22" s="65"/>
      <c r="G22" s="65"/>
      <c r="H22" s="65"/>
      <c r="I22" s="65"/>
      <c r="J22" s="65"/>
      <c r="K22" s="65"/>
      <c r="L22" s="65"/>
      <c r="M22" s="65"/>
    </row>
    <row r="23" spans="1:13" s="90" customFormat="1" ht="15.75">
      <c r="A23" s="65" t="s">
        <v>1024</v>
      </c>
      <c r="B23" s="65" t="s">
        <v>834</v>
      </c>
      <c r="C23" s="65">
        <v>0.63451500000000005</v>
      </c>
      <c r="D23" s="134"/>
      <c r="E23" s="65"/>
      <c r="F23" s="65"/>
      <c r="G23" s="65"/>
      <c r="H23" s="65"/>
      <c r="I23" s="65"/>
      <c r="J23" s="65"/>
      <c r="K23" s="65"/>
      <c r="L23" s="65"/>
      <c r="M23" s="65"/>
    </row>
    <row r="24" spans="1:13" s="90" customFormat="1" ht="15.75">
      <c r="A24" s="65" t="s">
        <v>1043</v>
      </c>
      <c r="B24" s="65" t="s">
        <v>835</v>
      </c>
      <c r="C24" s="65">
        <v>0.65518299999999996</v>
      </c>
      <c r="D24" s="134"/>
      <c r="E24" s="65"/>
      <c r="F24" s="65"/>
      <c r="G24" s="65"/>
      <c r="H24" s="65"/>
      <c r="I24" s="65"/>
      <c r="J24" s="65"/>
      <c r="K24" s="65"/>
      <c r="L24" s="65"/>
      <c r="M24" s="65"/>
    </row>
    <row r="25" spans="1:13" s="90" customFormat="1" ht="15.75">
      <c r="A25" s="65" t="s">
        <v>1044</v>
      </c>
      <c r="B25" s="65" t="s">
        <v>835</v>
      </c>
      <c r="C25" s="65">
        <v>0.67938900000000002</v>
      </c>
      <c r="D25" s="134"/>
      <c r="E25" s="65"/>
      <c r="F25" s="65"/>
      <c r="G25" s="65"/>
      <c r="H25" s="65"/>
      <c r="I25" s="65"/>
      <c r="J25" s="65"/>
      <c r="K25" s="65"/>
      <c r="L25" s="65"/>
      <c r="M25" s="65"/>
    </row>
    <row r="26" spans="1:13" s="90" customFormat="1" ht="15.75">
      <c r="A26" s="65" t="s">
        <v>1024</v>
      </c>
      <c r="B26" s="65" t="s">
        <v>835</v>
      </c>
      <c r="C26" s="65">
        <v>0.63300800000000002</v>
      </c>
      <c r="D26" s="134"/>
      <c r="E26" s="65"/>
      <c r="F26" s="65"/>
      <c r="G26" s="65"/>
      <c r="H26" s="65"/>
      <c r="I26" s="65"/>
      <c r="J26" s="65"/>
      <c r="K26" s="65"/>
      <c r="L26" s="65"/>
      <c r="M26" s="65"/>
    </row>
    <row r="27" spans="1:13" s="90" customFormat="1" ht="15.75">
      <c r="A27" s="65" t="s">
        <v>1043</v>
      </c>
      <c r="B27" s="65" t="s">
        <v>811</v>
      </c>
      <c r="C27" s="65">
        <v>0.647455</v>
      </c>
      <c r="D27" s="134"/>
      <c r="E27" s="65"/>
      <c r="F27" s="65"/>
      <c r="G27" s="65"/>
      <c r="H27" s="65"/>
      <c r="I27" s="65"/>
      <c r="J27" s="65"/>
      <c r="K27" s="65"/>
      <c r="L27" s="65"/>
      <c r="M27" s="65"/>
    </row>
    <row r="28" spans="1:13" s="90" customFormat="1" ht="15.75">
      <c r="A28" s="65" t="s">
        <v>1044</v>
      </c>
      <c r="B28" s="65" t="s">
        <v>811</v>
      </c>
      <c r="C28" s="65">
        <v>0.66451000000000005</v>
      </c>
      <c r="D28" s="134"/>
      <c r="E28" s="65"/>
      <c r="F28" s="65"/>
      <c r="G28" s="65"/>
      <c r="H28" s="65"/>
      <c r="I28" s="65"/>
      <c r="J28" s="65"/>
      <c r="K28" s="65"/>
      <c r="L28" s="65"/>
      <c r="M28" s="65"/>
    </row>
    <row r="29" spans="1:13" s="90" customFormat="1" ht="15.75">
      <c r="A29" s="65" t="s">
        <v>1024</v>
      </c>
      <c r="B29" s="65" t="s">
        <v>811</v>
      </c>
      <c r="C29" s="65">
        <v>0.61328499999999997</v>
      </c>
      <c r="D29" s="134"/>
      <c r="E29" s="65"/>
      <c r="F29" s="65"/>
      <c r="G29" s="65"/>
      <c r="H29" s="65"/>
      <c r="I29" s="65"/>
      <c r="J29" s="65"/>
      <c r="K29" s="65"/>
      <c r="L29" s="65"/>
      <c r="M29" s="65"/>
    </row>
    <row r="30" spans="1:13" s="90" customFormat="1" ht="15.75">
      <c r="A30" s="65" t="s">
        <v>1043</v>
      </c>
      <c r="B30" s="65" t="s">
        <v>836</v>
      </c>
      <c r="C30" s="65">
        <v>0.64919899999999997</v>
      </c>
      <c r="D30" s="134"/>
      <c r="E30" s="65"/>
      <c r="F30" s="65"/>
      <c r="G30" s="65"/>
      <c r="H30" s="65"/>
      <c r="I30" s="65"/>
      <c r="J30" s="65"/>
      <c r="K30" s="65"/>
      <c r="L30" s="65"/>
      <c r="M30" s="65"/>
    </row>
    <row r="31" spans="1:13" s="90" customFormat="1" ht="15.75">
      <c r="A31" s="65" t="s">
        <v>1044</v>
      </c>
      <c r="B31" s="65" t="s">
        <v>836</v>
      </c>
      <c r="C31" s="65">
        <v>0.66574999999999995</v>
      </c>
      <c r="D31" s="134"/>
      <c r="E31" s="65"/>
      <c r="F31" s="65"/>
      <c r="G31" s="65"/>
      <c r="H31" s="65"/>
      <c r="I31" s="65"/>
      <c r="J31" s="65"/>
      <c r="K31" s="65"/>
      <c r="L31" s="65"/>
      <c r="M31" s="65"/>
    </row>
    <row r="32" spans="1:13" s="90" customFormat="1" ht="15.75">
      <c r="A32" s="65" t="s">
        <v>1024</v>
      </c>
      <c r="B32" s="65" t="s">
        <v>836</v>
      </c>
      <c r="C32" s="65">
        <v>0.61439900000000003</v>
      </c>
      <c r="D32" s="134"/>
      <c r="E32" s="65"/>
      <c r="F32" s="65"/>
      <c r="G32" s="65"/>
      <c r="H32" s="65"/>
      <c r="I32" s="65"/>
      <c r="J32" s="65"/>
      <c r="K32" s="65"/>
      <c r="L32" s="65"/>
      <c r="M32" s="65"/>
    </row>
    <row r="33" spans="1:13" s="90" customFormat="1" ht="15.75">
      <c r="A33" s="91" t="s">
        <v>1043</v>
      </c>
      <c r="B33" s="91" t="s">
        <v>837</v>
      </c>
      <c r="C33" s="91">
        <v>0.69901800000000003</v>
      </c>
      <c r="D33" s="134" t="s">
        <v>837</v>
      </c>
      <c r="E33" s="65"/>
      <c r="F33" s="65"/>
      <c r="G33" s="65"/>
      <c r="H33" s="65"/>
      <c r="I33" s="65"/>
      <c r="J33" s="65"/>
      <c r="K33" s="65"/>
      <c r="L33" s="65"/>
      <c r="M33" s="65"/>
    </row>
    <row r="34" spans="1:13" s="90" customFormat="1" ht="15.75">
      <c r="A34" s="91" t="s">
        <v>1044</v>
      </c>
      <c r="B34" s="91" t="s">
        <v>837</v>
      </c>
      <c r="C34" s="91">
        <v>0.67201999999999995</v>
      </c>
      <c r="D34" s="134"/>
      <c r="E34" s="65"/>
      <c r="F34" s="65"/>
      <c r="G34" s="65"/>
      <c r="H34" s="65"/>
      <c r="I34" s="65"/>
      <c r="J34" s="65"/>
      <c r="K34" s="65"/>
      <c r="L34" s="65"/>
      <c r="M34" s="65"/>
    </row>
    <row r="35" spans="1:13" s="90" customFormat="1" ht="15.75">
      <c r="A35" s="92" t="s">
        <v>1024</v>
      </c>
      <c r="B35" s="92" t="s">
        <v>837</v>
      </c>
      <c r="C35" s="92">
        <v>0.55460399999999999</v>
      </c>
      <c r="D35" s="134"/>
      <c r="E35" s="65"/>
      <c r="F35" s="65"/>
      <c r="G35" s="65"/>
      <c r="H35" s="65"/>
      <c r="I35" s="65"/>
      <c r="J35" s="65"/>
      <c r="K35" s="65"/>
      <c r="L35" s="65"/>
      <c r="M35" s="65"/>
    </row>
  </sheetData>
  <mergeCells count="2">
    <mergeCell ref="D3:D32"/>
    <mergeCell ref="D33:D35"/>
  </mergeCells>
  <phoneticPr fontId="8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zoomScaleSheetLayoutView="100" workbookViewId="0"/>
  </sheetViews>
  <sheetFormatPr defaultColWidth="9" defaultRowHeight="14.25"/>
  <cols>
    <col min="2" max="2" width="11.5" customWidth="1"/>
    <col min="3" max="3" width="14.125" customWidth="1"/>
    <col min="5" max="5" width="122.875" customWidth="1"/>
  </cols>
  <sheetData>
    <row r="1" spans="1:10" s="90" customFormat="1" ht="15.75">
      <c r="A1" s="126" t="s">
        <v>1062</v>
      </c>
      <c r="B1" s="126"/>
      <c r="C1" s="126"/>
      <c r="D1" s="126"/>
      <c r="E1" s="126"/>
      <c r="F1" s="126"/>
      <c r="G1" s="126"/>
      <c r="H1" s="126"/>
      <c r="I1" s="126"/>
      <c r="J1" s="126"/>
    </row>
    <row r="2" spans="1:10" ht="15.75">
      <c r="A2" s="13" t="s">
        <v>838</v>
      </c>
      <c r="B2" s="13" t="s">
        <v>839</v>
      </c>
      <c r="C2" s="13" t="s">
        <v>1025</v>
      </c>
      <c r="D2" s="13" t="s">
        <v>867</v>
      </c>
      <c r="E2" s="13"/>
      <c r="F2" s="14"/>
      <c r="G2" s="14"/>
      <c r="H2" s="14"/>
      <c r="I2" s="14"/>
      <c r="J2" s="14"/>
    </row>
    <row r="3" spans="1:10" ht="15.75">
      <c r="A3" s="14">
        <v>1</v>
      </c>
      <c r="B3" s="14">
        <v>896982609.60000002</v>
      </c>
      <c r="C3" s="15">
        <v>0</v>
      </c>
      <c r="D3" s="14" t="s">
        <v>840</v>
      </c>
      <c r="E3" s="14"/>
      <c r="F3" s="14"/>
      <c r="G3" s="14"/>
      <c r="H3" s="14"/>
      <c r="I3" s="14"/>
      <c r="J3" s="14"/>
    </row>
    <row r="4" spans="1:10" ht="15.75">
      <c r="A4" s="14">
        <v>2</v>
      </c>
      <c r="B4" s="14">
        <v>896656783.20000005</v>
      </c>
      <c r="C4" s="15">
        <v>0</v>
      </c>
      <c r="D4" s="14" t="s">
        <v>841</v>
      </c>
      <c r="E4" s="14"/>
      <c r="F4" s="14"/>
      <c r="G4" s="14"/>
      <c r="H4" s="14"/>
      <c r="I4" s="14"/>
      <c r="J4" s="14"/>
    </row>
    <row r="5" spans="1:10" ht="15.75">
      <c r="A5" s="65">
        <v>3</v>
      </c>
      <c r="B5" s="14">
        <v>897825830.79999995</v>
      </c>
      <c r="C5" s="15">
        <v>0</v>
      </c>
      <c r="D5" s="14" t="s">
        <v>842</v>
      </c>
      <c r="E5" s="14"/>
      <c r="F5" s="14"/>
      <c r="G5" s="14"/>
      <c r="H5" s="14"/>
      <c r="I5" s="14"/>
      <c r="J5" s="14"/>
    </row>
    <row r="6" spans="1:10" ht="15.75">
      <c r="A6" s="65">
        <v>4</v>
      </c>
      <c r="B6" s="14">
        <v>888550063.10000002</v>
      </c>
      <c r="C6" s="15">
        <v>0</v>
      </c>
      <c r="D6" s="14" t="s">
        <v>843</v>
      </c>
      <c r="E6" s="14"/>
      <c r="F6" s="14"/>
      <c r="G6" s="14"/>
      <c r="H6" s="14"/>
      <c r="I6" s="14"/>
      <c r="J6" s="14"/>
    </row>
    <row r="7" spans="1:10" ht="15.75">
      <c r="A7" s="65">
        <v>5</v>
      </c>
      <c r="B7" s="14">
        <v>887291338.20000005</v>
      </c>
      <c r="C7" s="15">
        <v>0</v>
      </c>
      <c r="D7" s="14" t="s">
        <v>844</v>
      </c>
      <c r="E7" s="14"/>
      <c r="F7" s="14"/>
      <c r="G7" s="14"/>
      <c r="H7" s="14"/>
      <c r="I7" s="14"/>
      <c r="J7" s="14"/>
    </row>
    <row r="8" spans="1:10" ht="15.75">
      <c r="A8" s="65">
        <v>6</v>
      </c>
      <c r="B8" s="14">
        <v>890168451.10000002</v>
      </c>
      <c r="C8" s="15">
        <v>0</v>
      </c>
      <c r="D8" s="14" t="s">
        <v>845</v>
      </c>
      <c r="E8" s="14"/>
      <c r="F8" s="14"/>
      <c r="G8" s="14"/>
      <c r="H8" s="14"/>
      <c r="I8" s="14"/>
      <c r="J8" s="14"/>
    </row>
    <row r="9" spans="1:10" ht="15.75">
      <c r="A9" s="65">
        <v>7</v>
      </c>
      <c r="B9" s="14">
        <v>889333456.60000002</v>
      </c>
      <c r="C9" s="15">
        <v>0</v>
      </c>
      <c r="D9" s="14" t="s">
        <v>846</v>
      </c>
      <c r="E9" s="14"/>
      <c r="F9" s="14"/>
      <c r="G9" s="14"/>
      <c r="H9" s="14"/>
      <c r="I9" s="14"/>
      <c r="J9" s="14"/>
    </row>
    <row r="10" spans="1:10" ht="15.75">
      <c r="A10" s="65">
        <v>8</v>
      </c>
      <c r="B10" s="14">
        <v>887254256.10000002</v>
      </c>
      <c r="C10" s="15">
        <v>1</v>
      </c>
      <c r="D10" s="14" t="s">
        <v>847</v>
      </c>
      <c r="E10" s="14"/>
      <c r="F10" s="14"/>
      <c r="G10" s="14"/>
      <c r="H10" s="14"/>
      <c r="I10" s="14"/>
      <c r="J10" s="14"/>
    </row>
    <row r="11" spans="1:10" ht="15.75">
      <c r="A11" s="65">
        <v>9</v>
      </c>
      <c r="B11" s="14">
        <v>891587970.60000002</v>
      </c>
      <c r="C11" s="15">
        <v>0</v>
      </c>
      <c r="D11" s="14" t="s">
        <v>848</v>
      </c>
      <c r="E11" s="14"/>
      <c r="F11" s="14"/>
      <c r="G11" s="14"/>
      <c r="H11" s="14"/>
      <c r="I11" s="14"/>
      <c r="J11" s="14"/>
    </row>
    <row r="12" spans="1:10" ht="15.75">
      <c r="A12" s="14" t="s">
        <v>1026</v>
      </c>
      <c r="B12" s="14"/>
      <c r="C12" s="14"/>
      <c r="D12" s="14"/>
      <c r="E12" s="14"/>
      <c r="F12" s="14"/>
      <c r="G12" s="14"/>
      <c r="H12" s="14"/>
      <c r="I12" s="14"/>
      <c r="J12" s="14"/>
    </row>
  </sheetData>
  <phoneticPr fontId="8" type="noConversion"/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zoomScaleSheetLayoutView="100" workbookViewId="0">
      <selection sqref="A1:H1"/>
    </sheetView>
  </sheetViews>
  <sheetFormatPr defaultColWidth="9" defaultRowHeight="14.25"/>
  <cols>
    <col min="1" max="1" width="13.625" customWidth="1"/>
    <col min="8" max="8" width="18.875" customWidth="1"/>
  </cols>
  <sheetData>
    <row r="1" spans="1:8" ht="51" customHeight="1" thickBot="1">
      <c r="A1" s="135" t="s">
        <v>1063</v>
      </c>
      <c r="B1" s="135"/>
      <c r="C1" s="135"/>
      <c r="D1" s="135"/>
      <c r="E1" s="135"/>
      <c r="F1" s="135"/>
      <c r="G1" s="135"/>
      <c r="H1" s="135"/>
    </row>
    <row r="2" spans="1:8" ht="15.75" thickTop="1" thickBot="1">
      <c r="A2" s="3" t="s">
        <v>849</v>
      </c>
      <c r="B2" s="4" t="s">
        <v>850</v>
      </c>
      <c r="C2" s="4" t="s">
        <v>839</v>
      </c>
      <c r="D2" s="4" t="s">
        <v>851</v>
      </c>
      <c r="E2" s="4" t="s">
        <v>852</v>
      </c>
      <c r="F2" s="4" t="s">
        <v>853</v>
      </c>
      <c r="G2" s="4" t="s">
        <v>854</v>
      </c>
      <c r="H2" s="4" t="s">
        <v>855</v>
      </c>
    </row>
    <row r="3" spans="1:8">
      <c r="A3" s="5" t="s">
        <v>856</v>
      </c>
      <c r="B3" s="6">
        <v>-6.65</v>
      </c>
      <c r="C3" s="6">
        <v>17.309999999999999</v>
      </c>
      <c r="D3" s="6">
        <v>18.059999999999999</v>
      </c>
      <c r="E3" s="6">
        <v>7.9000000000000001E-2</v>
      </c>
      <c r="F3" s="6">
        <v>4.3999999999999997E-2</v>
      </c>
      <c r="G3" s="7">
        <v>9.9999999999999998E-13</v>
      </c>
      <c r="H3" s="6">
        <v>0</v>
      </c>
    </row>
    <row r="4" spans="1:8">
      <c r="A4" s="5" t="s">
        <v>857</v>
      </c>
      <c r="B4" s="6">
        <v>-6.05</v>
      </c>
      <c r="C4" s="6">
        <v>18.100000000000001</v>
      </c>
      <c r="D4" s="6">
        <v>19.7</v>
      </c>
      <c r="E4" s="6">
        <v>3.5000000000000003E-2</v>
      </c>
      <c r="F4" s="7">
        <v>9.9999999999999998E-13</v>
      </c>
      <c r="G4" s="7">
        <v>9.9999999999999998E-13</v>
      </c>
      <c r="H4" s="6">
        <v>1.7999999999999999E-2</v>
      </c>
    </row>
    <row r="5" spans="1:8">
      <c r="A5" s="8" t="s">
        <v>858</v>
      </c>
      <c r="B5" s="9">
        <v>-4.46</v>
      </c>
      <c r="C5" s="9">
        <v>12.91</v>
      </c>
      <c r="D5" s="9">
        <v>13.66</v>
      </c>
      <c r="E5" s="9">
        <v>0.71</v>
      </c>
      <c r="F5" s="9">
        <v>4.3999999999999997E-2</v>
      </c>
      <c r="G5" s="10">
        <v>9.9999999999999998E-13</v>
      </c>
      <c r="H5" s="9">
        <v>0</v>
      </c>
    </row>
    <row r="6" spans="1:8">
      <c r="A6" s="5" t="s">
        <v>859</v>
      </c>
      <c r="B6" s="6">
        <v>-4.46</v>
      </c>
      <c r="C6" s="6">
        <v>14.91</v>
      </c>
      <c r="D6" s="6">
        <v>16.510000000000002</v>
      </c>
      <c r="E6" s="6">
        <v>0.17</v>
      </c>
      <c r="F6" s="6">
        <v>4.3999999999999997E-2</v>
      </c>
      <c r="G6" s="7">
        <v>9.9999999999999998E-13</v>
      </c>
      <c r="H6" s="6">
        <v>1.0000000000000001E-5</v>
      </c>
    </row>
    <row r="7" spans="1:8">
      <c r="A7" s="5" t="s">
        <v>860</v>
      </c>
      <c r="B7" s="6">
        <v>-10.029999999999999</v>
      </c>
      <c r="C7" s="6">
        <v>24.05</v>
      </c>
      <c r="D7" s="6">
        <v>24.8</v>
      </c>
      <c r="E7" s="6">
        <v>2.7000000000000001E-3</v>
      </c>
      <c r="F7" s="6">
        <v>7.2999999999999995E-2</v>
      </c>
      <c r="G7" s="6">
        <v>0.23</v>
      </c>
      <c r="H7" s="6">
        <v>0</v>
      </c>
    </row>
    <row r="8" spans="1:8">
      <c r="A8" s="11" t="s">
        <v>861</v>
      </c>
      <c r="B8" s="12">
        <v>-7.67</v>
      </c>
      <c r="C8" s="12">
        <v>21.33</v>
      </c>
      <c r="D8" s="12">
        <v>22.93</v>
      </c>
      <c r="E8" s="12">
        <v>6.8999999999999999E-3</v>
      </c>
      <c r="F8" s="12">
        <v>9.9999999999999995E-8</v>
      </c>
      <c r="G8" s="12">
        <v>9.9999999999999995E-8</v>
      </c>
      <c r="H8" s="12">
        <v>0.03</v>
      </c>
    </row>
  </sheetData>
  <mergeCells count="1">
    <mergeCell ref="A1:H1"/>
  </mergeCells>
  <phoneticPr fontId="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zoomScaleSheetLayoutView="100" workbookViewId="0"/>
  </sheetViews>
  <sheetFormatPr defaultColWidth="9" defaultRowHeight="14.25"/>
  <cols>
    <col min="1" max="1" width="20.375" customWidth="1"/>
    <col min="2" max="2" width="24.25" customWidth="1"/>
    <col min="3" max="3" width="11.375" customWidth="1"/>
    <col min="4" max="4" width="17.625" customWidth="1"/>
    <col min="5" max="5" width="13.375" customWidth="1"/>
    <col min="6" max="6" width="12.125" customWidth="1"/>
    <col min="7" max="7" width="15.5" customWidth="1"/>
    <col min="8" max="8" width="16.375" customWidth="1"/>
    <col min="9" max="9" width="13.375" customWidth="1"/>
  </cols>
  <sheetData>
    <row r="1" spans="1:9" ht="16.5" thickBot="1">
      <c r="A1" s="19" t="s">
        <v>1049</v>
      </c>
      <c r="B1" s="20"/>
      <c r="C1" s="20"/>
      <c r="D1" s="20"/>
      <c r="E1" s="20"/>
      <c r="F1" s="20"/>
      <c r="G1" s="20"/>
      <c r="H1" s="20"/>
      <c r="I1" s="20"/>
    </row>
    <row r="2" spans="1:9" ht="51.75" thickTop="1" thickBot="1">
      <c r="A2" s="34" t="s">
        <v>170</v>
      </c>
      <c r="B2" s="34" t="s">
        <v>171</v>
      </c>
      <c r="C2" s="34" t="s">
        <v>4</v>
      </c>
      <c r="D2" s="34" t="s">
        <v>172</v>
      </c>
      <c r="E2" s="34" t="s">
        <v>173</v>
      </c>
      <c r="F2" s="34" t="s">
        <v>131</v>
      </c>
      <c r="G2" s="34" t="s">
        <v>174</v>
      </c>
      <c r="H2" s="34" t="s">
        <v>175</v>
      </c>
      <c r="I2" s="52" t="s">
        <v>176</v>
      </c>
    </row>
    <row r="3" spans="1:9" ht="26.25" thickTop="1">
      <c r="A3" s="93" t="s">
        <v>177</v>
      </c>
      <c r="B3" s="93" t="s">
        <v>870</v>
      </c>
      <c r="C3" s="93" t="s">
        <v>178</v>
      </c>
      <c r="D3" s="93">
        <v>10690</v>
      </c>
      <c r="E3" s="93" t="s">
        <v>179</v>
      </c>
      <c r="F3" s="93">
        <v>733</v>
      </c>
      <c r="G3" s="93" t="s">
        <v>180</v>
      </c>
      <c r="H3" s="93" t="s">
        <v>181</v>
      </c>
      <c r="I3" s="94">
        <v>13.19</v>
      </c>
    </row>
    <row r="4" spans="1:9" ht="25.5">
      <c r="A4" s="93" t="s">
        <v>182</v>
      </c>
      <c r="B4" s="93" t="s">
        <v>183</v>
      </c>
      <c r="C4" s="93" t="s">
        <v>184</v>
      </c>
      <c r="D4" s="93">
        <v>3003</v>
      </c>
      <c r="E4" s="93" t="s">
        <v>185</v>
      </c>
      <c r="F4" s="93">
        <v>343</v>
      </c>
      <c r="G4" s="93" t="s">
        <v>186</v>
      </c>
      <c r="H4" s="93" t="s">
        <v>187</v>
      </c>
      <c r="I4" s="93"/>
    </row>
    <row r="5" spans="1:9">
      <c r="A5" s="93" t="s">
        <v>188</v>
      </c>
      <c r="B5" s="93" t="s">
        <v>189</v>
      </c>
      <c r="C5" s="93" t="s">
        <v>190</v>
      </c>
      <c r="D5" s="93">
        <v>30423</v>
      </c>
      <c r="E5" s="93" t="s">
        <v>191</v>
      </c>
      <c r="F5" s="93">
        <v>4526</v>
      </c>
      <c r="G5" s="93" t="s">
        <v>192</v>
      </c>
      <c r="H5" s="93" t="s">
        <v>193</v>
      </c>
      <c r="I5" s="93"/>
    </row>
    <row r="6" spans="1:9" ht="25.5">
      <c r="A6" s="93" t="s">
        <v>194</v>
      </c>
      <c r="B6" s="93" t="s">
        <v>868</v>
      </c>
      <c r="C6" s="93" t="s">
        <v>36</v>
      </c>
      <c r="D6" s="93">
        <v>2172</v>
      </c>
      <c r="E6" s="93" t="s">
        <v>195</v>
      </c>
      <c r="F6" s="93">
        <v>263</v>
      </c>
      <c r="G6" s="93" t="s">
        <v>196</v>
      </c>
      <c r="H6" s="93" t="s">
        <v>197</v>
      </c>
      <c r="I6" s="93">
        <v>20.78</v>
      </c>
    </row>
    <row r="7" spans="1:9" ht="25.5">
      <c r="A7" s="93" t="s">
        <v>198</v>
      </c>
      <c r="B7" s="93" t="s">
        <v>199</v>
      </c>
      <c r="C7" s="93" t="s">
        <v>200</v>
      </c>
      <c r="D7" s="93">
        <v>2470</v>
      </c>
      <c r="E7" s="93" t="s">
        <v>201</v>
      </c>
      <c r="F7" s="93">
        <v>327</v>
      </c>
      <c r="G7" s="93" t="s">
        <v>202</v>
      </c>
      <c r="H7" s="93" t="s">
        <v>203</v>
      </c>
      <c r="I7" s="93">
        <v>20.149999999999999</v>
      </c>
    </row>
    <row r="8" spans="1:9" ht="25.5">
      <c r="A8" s="93" t="s">
        <v>204</v>
      </c>
      <c r="B8" s="93" t="s">
        <v>205</v>
      </c>
      <c r="C8" s="93" t="s">
        <v>206</v>
      </c>
      <c r="D8" s="93">
        <v>2220</v>
      </c>
      <c r="E8" s="93" t="s">
        <v>207</v>
      </c>
      <c r="F8" s="93">
        <v>264</v>
      </c>
      <c r="G8" s="93" t="s">
        <v>208</v>
      </c>
      <c r="H8" s="93" t="s">
        <v>209</v>
      </c>
      <c r="I8" s="93">
        <v>20.64</v>
      </c>
    </row>
    <row r="9" spans="1:9" ht="31.5" customHeight="1">
      <c r="A9" s="49" t="s">
        <v>210</v>
      </c>
      <c r="B9" s="49" t="s">
        <v>211</v>
      </c>
      <c r="C9" s="49" t="s">
        <v>212</v>
      </c>
      <c r="D9" s="49">
        <v>3479</v>
      </c>
      <c r="E9" s="49" t="s">
        <v>213</v>
      </c>
      <c r="F9" s="49">
        <v>209</v>
      </c>
      <c r="G9" s="49" t="s">
        <v>214</v>
      </c>
      <c r="H9" s="49"/>
      <c r="I9" s="49">
        <v>17.02</v>
      </c>
    </row>
    <row r="10" spans="1:9" ht="35.1" customHeight="1">
      <c r="A10" s="49" t="s">
        <v>215</v>
      </c>
      <c r="B10" s="49" t="s">
        <v>216</v>
      </c>
      <c r="C10" s="49" t="s">
        <v>217</v>
      </c>
      <c r="D10" s="49">
        <v>4066</v>
      </c>
      <c r="E10" s="49" t="s">
        <v>218</v>
      </c>
      <c r="F10" s="49">
        <v>239</v>
      </c>
      <c r="G10" s="49" t="s">
        <v>219</v>
      </c>
      <c r="H10" s="49"/>
      <c r="I10" s="49"/>
    </row>
    <row r="11" spans="1:9" ht="39" customHeight="1">
      <c r="A11" s="49" t="s">
        <v>220</v>
      </c>
      <c r="B11" s="49" t="s">
        <v>221</v>
      </c>
      <c r="C11" s="49" t="s">
        <v>222</v>
      </c>
      <c r="D11" s="49">
        <v>3788</v>
      </c>
      <c r="E11" s="49" t="s">
        <v>223</v>
      </c>
      <c r="F11" s="49">
        <v>252</v>
      </c>
      <c r="G11" s="49" t="s">
        <v>224</v>
      </c>
      <c r="H11" s="49"/>
      <c r="I11" s="49"/>
    </row>
    <row r="12" spans="1:9" ht="25.5">
      <c r="A12" s="49" t="s">
        <v>225</v>
      </c>
      <c r="B12" s="49" t="s">
        <v>226</v>
      </c>
      <c r="C12" s="49" t="s">
        <v>227</v>
      </c>
      <c r="D12" s="49" t="s">
        <v>228</v>
      </c>
      <c r="E12" s="49" t="s">
        <v>229</v>
      </c>
      <c r="F12" s="49" t="s">
        <v>230</v>
      </c>
      <c r="G12" s="49" t="s">
        <v>231</v>
      </c>
      <c r="H12" s="49" t="s">
        <v>232</v>
      </c>
      <c r="I12" s="49"/>
    </row>
    <row r="13" spans="1:9" ht="33.950000000000003" customHeight="1" thickBot="1">
      <c r="A13" s="50" t="s">
        <v>233</v>
      </c>
      <c r="B13" s="50" t="s">
        <v>234</v>
      </c>
      <c r="C13" s="50" t="s">
        <v>36</v>
      </c>
      <c r="D13" s="50" t="s">
        <v>235</v>
      </c>
      <c r="E13" s="50" t="s">
        <v>236</v>
      </c>
      <c r="F13" s="50" t="s">
        <v>237</v>
      </c>
      <c r="G13" s="50" t="s">
        <v>238</v>
      </c>
      <c r="H13" s="50" t="s">
        <v>239</v>
      </c>
      <c r="I13" s="50">
        <v>17.52</v>
      </c>
    </row>
    <row r="14" spans="1:9" ht="15" thickTop="1"/>
    <row r="15" spans="1:9">
      <c r="A15" s="51" t="s">
        <v>869</v>
      </c>
    </row>
    <row r="16" spans="1:9" ht="15.75">
      <c r="A16" s="57"/>
      <c r="B16" s="61"/>
      <c r="C16" s="61"/>
      <c r="D16" s="59"/>
      <c r="E16" s="60"/>
      <c r="F16" s="60"/>
      <c r="G16" s="62"/>
      <c r="H16" s="61"/>
    </row>
    <row r="17" spans="1:8" ht="15.75">
      <c r="A17" s="57"/>
      <c r="B17" s="61"/>
      <c r="C17" s="61"/>
      <c r="D17" s="59"/>
      <c r="E17" s="60"/>
      <c r="F17" s="60"/>
      <c r="G17" s="62"/>
      <c r="H17" s="61"/>
    </row>
    <row r="18" spans="1:8" ht="15.75">
      <c r="A18" s="57"/>
      <c r="B18" s="65"/>
      <c r="C18" s="65"/>
      <c r="D18" s="63"/>
      <c r="E18" s="63"/>
      <c r="F18" s="63"/>
      <c r="G18" s="66"/>
      <c r="H18" s="65"/>
    </row>
  </sheetData>
  <phoneticPr fontId="8" type="noConversion"/>
  <pageMargins left="0.75" right="0.75" top="1" bottom="1" header="0.51180555555555551" footer="0.51180555555555551"/>
  <pageSetup paperSize="9" orientation="portrait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/>
  </sheetViews>
  <sheetFormatPr defaultRowHeight="14.25"/>
  <cols>
    <col min="1" max="1" width="26.25" customWidth="1"/>
    <col min="2" max="2" width="8.625" customWidth="1"/>
    <col min="3" max="3" width="12" style="130" customWidth="1"/>
  </cols>
  <sheetData>
    <row r="1" spans="1:3" s="54" customFormat="1" ht="15.75">
      <c r="A1" s="54" t="s">
        <v>1064</v>
      </c>
      <c r="C1" s="119"/>
    </row>
    <row r="2" spans="1:3" ht="15.75">
      <c r="A2" s="54"/>
      <c r="B2" s="131" t="s">
        <v>985</v>
      </c>
      <c r="C2" s="119" t="s">
        <v>1019</v>
      </c>
    </row>
    <row r="3" spans="1:3" ht="15.75">
      <c r="A3" s="54" t="s">
        <v>986</v>
      </c>
      <c r="B3" s="54"/>
      <c r="C3" s="119"/>
    </row>
    <row r="4" spans="1:3" ht="15.75">
      <c r="A4" s="54" t="s">
        <v>987</v>
      </c>
      <c r="B4" s="54"/>
      <c r="C4" s="119"/>
    </row>
    <row r="5" spans="1:3" ht="15.75">
      <c r="A5" s="54"/>
      <c r="B5" s="54" t="s">
        <v>988</v>
      </c>
      <c r="C5" s="119"/>
    </row>
    <row r="6" spans="1:3" ht="15.75">
      <c r="A6" s="54" t="s">
        <v>989</v>
      </c>
      <c r="B6" s="54"/>
      <c r="C6" s="119"/>
    </row>
    <row r="7" spans="1:3" ht="15.75">
      <c r="A7" s="54" t="s">
        <v>990</v>
      </c>
      <c r="B7" s="54" t="s">
        <v>991</v>
      </c>
      <c r="C7" s="119"/>
    </row>
    <row r="8" spans="1:3" ht="15.75">
      <c r="A8" s="54" t="s">
        <v>992</v>
      </c>
      <c r="B8" s="54" t="s">
        <v>993</v>
      </c>
      <c r="C8" s="119"/>
    </row>
    <row r="9" spans="1:3" ht="15.75">
      <c r="A9" s="54" t="s">
        <v>994</v>
      </c>
      <c r="B9" s="54" t="s">
        <v>995</v>
      </c>
      <c r="C9" s="119"/>
    </row>
    <row r="10" spans="1:3" ht="15.75">
      <c r="A10" s="54" t="s">
        <v>996</v>
      </c>
      <c r="B10" s="54" t="s">
        <v>997</v>
      </c>
      <c r="C10" s="119"/>
    </row>
    <row r="11" spans="1:3" ht="15.75">
      <c r="A11" s="54" t="s">
        <v>998</v>
      </c>
      <c r="B11" s="54" t="s">
        <v>999</v>
      </c>
      <c r="C11" s="119"/>
    </row>
    <row r="12" spans="1:3" ht="15.75">
      <c r="A12" s="54"/>
      <c r="B12" s="54"/>
      <c r="C12" s="119"/>
    </row>
    <row r="13" spans="1:3" ht="15.75">
      <c r="A13" s="54" t="s">
        <v>1000</v>
      </c>
      <c r="B13" s="54"/>
      <c r="C13" s="119"/>
    </row>
    <row r="14" spans="1:3" ht="15.75">
      <c r="A14" s="54" t="s">
        <v>987</v>
      </c>
      <c r="B14" s="54"/>
      <c r="C14" s="119"/>
    </row>
    <row r="15" spans="1:3" ht="15.75">
      <c r="A15" s="54" t="s">
        <v>990</v>
      </c>
      <c r="B15" s="54" t="s">
        <v>1001</v>
      </c>
      <c r="C15" s="119"/>
    </row>
    <row r="16" spans="1:3" ht="15.75">
      <c r="A16" s="54" t="s">
        <v>992</v>
      </c>
      <c r="B16" s="54" t="s">
        <v>1002</v>
      </c>
      <c r="C16" s="119"/>
    </row>
    <row r="17" spans="1:3" ht="15.75">
      <c r="A17" s="54" t="s">
        <v>994</v>
      </c>
      <c r="B17" s="54" t="s">
        <v>1003</v>
      </c>
      <c r="C17" s="119"/>
    </row>
    <row r="18" spans="1:3" ht="15.75">
      <c r="A18" s="54" t="s">
        <v>996</v>
      </c>
      <c r="B18" s="54" t="s">
        <v>1004</v>
      </c>
      <c r="C18" s="119"/>
    </row>
    <row r="19" spans="1:3" ht="15.75">
      <c r="A19" s="54" t="s">
        <v>998</v>
      </c>
      <c r="B19" s="54" t="s">
        <v>1005</v>
      </c>
      <c r="C19" s="119"/>
    </row>
    <row r="20" spans="1:3" ht="15.75">
      <c r="A20" s="54" t="s">
        <v>989</v>
      </c>
      <c r="B20" s="54"/>
      <c r="C20" s="119"/>
    </row>
    <row r="21" spans="1:3" ht="15.75">
      <c r="A21" s="54" t="s">
        <v>990</v>
      </c>
      <c r="B21" s="54" t="s">
        <v>1006</v>
      </c>
      <c r="C21" s="119"/>
    </row>
    <row r="22" spans="1:3" ht="15.75">
      <c r="A22" s="54" t="s">
        <v>992</v>
      </c>
      <c r="B22" s="54" t="s">
        <v>1007</v>
      </c>
      <c r="C22" s="119"/>
    </row>
    <row r="23" spans="1:3" ht="15.75">
      <c r="A23" s="54" t="s">
        <v>994</v>
      </c>
      <c r="B23" s="54" t="s">
        <v>1008</v>
      </c>
      <c r="C23" s="119"/>
    </row>
    <row r="24" spans="1:3" ht="15.75">
      <c r="A24" s="54" t="s">
        <v>996</v>
      </c>
      <c r="B24" s="54" t="s">
        <v>1009</v>
      </c>
      <c r="C24" s="119"/>
    </row>
    <row r="25" spans="1:3" ht="15.75">
      <c r="A25" s="54" t="s">
        <v>998</v>
      </c>
      <c r="B25" s="54" t="s">
        <v>1010</v>
      </c>
      <c r="C25" s="119"/>
    </row>
  </sheetData>
  <sheetProtection sort="0" autoFilter="0"/>
  <phoneticPr fontId="8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"/>
  <sheetViews>
    <sheetView workbookViewId="0"/>
  </sheetViews>
  <sheetFormatPr defaultRowHeight="14.25"/>
  <cols>
    <col min="1" max="1" width="6.5" customWidth="1"/>
    <col min="2" max="2" width="15.625" customWidth="1"/>
    <col min="3" max="3" width="8.875" customWidth="1"/>
    <col min="4" max="4" width="15.375" customWidth="1"/>
    <col min="5" max="5" width="8.5" customWidth="1"/>
    <col min="6" max="6" width="17.625" customWidth="1"/>
    <col min="7" max="7" width="9.625" customWidth="1"/>
    <col min="8" max="8" width="17.875" customWidth="1"/>
    <col min="9" max="9" width="17.375" customWidth="1"/>
    <col min="10" max="10" width="15.875" customWidth="1"/>
  </cols>
  <sheetData>
    <row r="1" spans="1:10" ht="15.75">
      <c r="A1" s="120" t="s">
        <v>1041</v>
      </c>
      <c r="B1" s="129"/>
      <c r="C1" s="129"/>
      <c r="D1" s="129"/>
      <c r="E1" s="129"/>
      <c r="F1" s="129"/>
      <c r="G1" s="129"/>
      <c r="H1" s="129"/>
      <c r="I1" s="129"/>
      <c r="J1" s="129"/>
    </row>
    <row r="2" spans="1:10" ht="15.75">
      <c r="A2" s="136" t="s">
        <v>1027</v>
      </c>
      <c r="B2" s="123" t="s">
        <v>1015</v>
      </c>
      <c r="C2" s="136" t="s">
        <v>1031</v>
      </c>
      <c r="D2" s="123" t="s">
        <v>1015</v>
      </c>
      <c r="E2" s="136"/>
      <c r="F2" s="123" t="s">
        <v>1015</v>
      </c>
      <c r="G2" s="136" t="s">
        <v>1033</v>
      </c>
      <c r="H2" s="123" t="s">
        <v>1015</v>
      </c>
      <c r="I2" s="136" t="s">
        <v>1034</v>
      </c>
      <c r="J2" s="123" t="s">
        <v>1015</v>
      </c>
    </row>
    <row r="3" spans="1:10" ht="15.75">
      <c r="A3" s="136"/>
      <c r="B3" s="124" t="str">
        <f>[1]group_Huangtu.intersect2.geneli!A1</f>
        <v>Bualt01G0128800</v>
      </c>
      <c r="C3" s="136"/>
      <c r="D3" s="124" t="str">
        <f>[2]group_Sichuan.intersect2.geneli!A1</f>
        <v>Bualt03G0179400</v>
      </c>
      <c r="E3" s="136"/>
      <c r="F3" s="124" t="str">
        <f>[3]group_Tibet.intersect2.genelist!A1</f>
        <v>Bualt01G0000900</v>
      </c>
      <c r="G3" s="136"/>
      <c r="H3" s="124" t="str">
        <f>[4]group_LiupanEast.intersect2.gen!A1</f>
        <v>Bualt01G0244300</v>
      </c>
      <c r="I3" s="136"/>
      <c r="J3" s="124" t="s">
        <v>1011</v>
      </c>
    </row>
    <row r="4" spans="1:10" ht="15.75">
      <c r="A4" s="136"/>
      <c r="B4" s="124" t="str">
        <f>[1]group_Huangtu.intersect2.geneli!A2</f>
        <v>Bualt01G0129100</v>
      </c>
      <c r="C4" s="136"/>
      <c r="D4" s="124" t="str">
        <f>[2]group_Sichuan.intersect2.geneli!A2</f>
        <v>Bualt04G0012000</v>
      </c>
      <c r="E4" s="136"/>
      <c r="F4" s="124" t="str">
        <f>[3]group_Tibet.intersect2.genelist!A2</f>
        <v>Bualt01G0001000</v>
      </c>
      <c r="G4" s="136"/>
      <c r="H4" s="124" t="str">
        <f>[4]group_LiupanEast.intersect2.gen!A2</f>
        <v>Bualt02G0063600</v>
      </c>
      <c r="I4" s="136"/>
      <c r="J4" s="124" t="s">
        <v>1036</v>
      </c>
    </row>
    <row r="5" spans="1:10" ht="15.75">
      <c r="A5" s="123"/>
      <c r="B5" s="124" t="str">
        <f>[1]group_Huangtu.intersect2.geneli!A3</f>
        <v>Bualt01G0145000</v>
      </c>
      <c r="C5" s="123"/>
      <c r="D5" s="124" t="str">
        <f>[2]group_Sichuan.intersect2.geneli!A3</f>
        <v>Bualt04G0012100</v>
      </c>
      <c r="E5" s="123" t="s">
        <v>1020</v>
      </c>
      <c r="F5" s="124" t="str">
        <f>[3]group_Tibet.intersect2.genelist!A3</f>
        <v>Bualt01G0193800</v>
      </c>
      <c r="G5" s="123"/>
      <c r="H5" s="124" t="str">
        <f>[4]group_LiupanEast.intersect2.gen!A3</f>
        <v>Bualt03G0167900</v>
      </c>
      <c r="I5" s="129"/>
      <c r="J5" s="124" t="s">
        <v>1037</v>
      </c>
    </row>
    <row r="6" spans="1:10" ht="15.75">
      <c r="A6" s="123"/>
      <c r="B6" s="124" t="str">
        <f>[1]group_Huangtu.intersect2.geneli!A4</f>
        <v>Bualt02G0034800</v>
      </c>
      <c r="C6" s="123"/>
      <c r="D6" s="124" t="str">
        <f>[2]group_Sichuan.intersect2.geneli!A4</f>
        <v>Bualt06G0028100</v>
      </c>
      <c r="E6" s="123"/>
      <c r="F6" s="124" t="str">
        <f>[3]group_Tibet.intersect2.genelist!A4</f>
        <v>Bualt01G0193900</v>
      </c>
      <c r="G6" s="123"/>
      <c r="H6" s="124" t="str">
        <f>[4]group_LiupanEast.intersect2.gen!A4</f>
        <v>Bualt03G0168000</v>
      </c>
      <c r="I6" s="129"/>
      <c r="J6" s="124" t="s">
        <v>1038</v>
      </c>
    </row>
    <row r="7" spans="1:10" ht="15.75">
      <c r="A7" s="123"/>
      <c r="B7" s="124" t="str">
        <f>[1]group_Huangtu.intersect2.geneli!A5</f>
        <v>Bualt04G0015000</v>
      </c>
      <c r="C7" s="123"/>
      <c r="D7" s="124" t="str">
        <f>[2]group_Sichuan.intersect2.geneli!A5</f>
        <v>Bualt06G0030400</v>
      </c>
      <c r="E7" s="123"/>
      <c r="F7" s="124" t="str">
        <f>[3]group_Tibet.intersect2.genelist!A5</f>
        <v>Bualt01G0194000</v>
      </c>
      <c r="G7" s="123"/>
      <c r="H7" s="124" t="str">
        <f>[4]group_LiupanEast.intersect2.gen!A5</f>
        <v>Bualt03G0184500</v>
      </c>
      <c r="I7" s="129"/>
      <c r="J7" s="124" t="s">
        <v>1012</v>
      </c>
    </row>
    <row r="8" spans="1:10" ht="15.75">
      <c r="A8" s="123"/>
      <c r="B8" s="124" t="str">
        <f>[1]group_Huangtu.intersect2.geneli!A6</f>
        <v>Bualt05G0137000</v>
      </c>
      <c r="C8" s="123"/>
      <c r="D8" s="124" t="str">
        <f>[2]group_Sichuan.intersect2.geneli!A6</f>
        <v>Bualt07G0003200</v>
      </c>
      <c r="E8" s="123"/>
      <c r="F8" s="124" t="str">
        <f>[3]group_Tibet.intersect2.genelist!A6</f>
        <v>Bualt02G0081900</v>
      </c>
      <c r="G8" s="123"/>
      <c r="H8" s="124" t="str">
        <f>[4]group_LiupanEast.intersect2.gen!A6</f>
        <v>Bualt03G0184600</v>
      </c>
      <c r="I8" s="129"/>
      <c r="J8" s="124" t="s">
        <v>1013</v>
      </c>
    </row>
    <row r="9" spans="1:10" ht="15.75">
      <c r="A9" s="123"/>
      <c r="B9" s="124"/>
      <c r="C9" s="123"/>
      <c r="D9" s="124" t="str">
        <f>[2]group_Sichuan.intersect2.geneli!A7</f>
        <v>Bualt07G0114700</v>
      </c>
      <c r="E9" s="123"/>
      <c r="F9" s="124" t="str">
        <f>[3]group_Tibet.intersect2.genelist!A7</f>
        <v>Bualt02G0110300</v>
      </c>
      <c r="G9" s="123"/>
      <c r="H9" s="124" t="str">
        <f>[4]group_LiupanEast.intersect2.gen!A7</f>
        <v>Bualt03G0185700</v>
      </c>
      <c r="I9" s="129"/>
      <c r="J9" s="124" t="s">
        <v>1014</v>
      </c>
    </row>
    <row r="10" spans="1:10" ht="15.75">
      <c r="A10" s="123"/>
      <c r="B10" s="129"/>
      <c r="C10" s="123"/>
      <c r="D10" s="124" t="str">
        <f>[2]group_Sichuan.intersect2.geneli!A8</f>
        <v>Bualt07G0114900</v>
      </c>
      <c r="E10" s="123"/>
      <c r="F10" s="124" t="str">
        <f>[3]group_Tibet.intersect2.genelist!A8</f>
        <v>Bualt02G0110400</v>
      </c>
      <c r="G10" s="123"/>
      <c r="H10" s="124" t="str">
        <f>[4]group_LiupanEast.intersect2.gen!A8</f>
        <v>Bualt03G0185800</v>
      </c>
      <c r="I10" s="129"/>
      <c r="J10" s="124" t="s">
        <v>1039</v>
      </c>
    </row>
    <row r="11" spans="1:10" ht="15.75">
      <c r="A11" s="123"/>
      <c r="B11" s="129"/>
      <c r="C11" s="123"/>
      <c r="D11" s="124" t="str">
        <f>[2]group_Sichuan.intersect2.geneli!A9</f>
        <v>Bualt07G0115000</v>
      </c>
      <c r="E11" s="123"/>
      <c r="F11" s="124" t="str">
        <f>[3]group_Tibet.intersect2.genelist!A9</f>
        <v>Bualt03G0177100</v>
      </c>
      <c r="G11" s="123"/>
      <c r="H11" s="124" t="str">
        <f>[4]group_LiupanEast.intersect2.gen!A9</f>
        <v>Bualt03G0187900</v>
      </c>
      <c r="I11" s="129"/>
      <c r="J11" s="124" t="s">
        <v>1040</v>
      </c>
    </row>
    <row r="12" spans="1:10" ht="15.75">
      <c r="A12" s="123"/>
      <c r="B12" s="129"/>
      <c r="C12" s="123"/>
      <c r="D12" s="124" t="str">
        <f>[2]group_Sichuan.intersect2.geneli!A10</f>
        <v>Bualt08G0009200</v>
      </c>
      <c r="E12" s="123"/>
      <c r="F12" s="124" t="str">
        <f>[3]group_Tibet.intersect2.genelist!A10</f>
        <v>Bualt03G0189000</v>
      </c>
      <c r="G12" s="123"/>
      <c r="H12" s="124" t="str">
        <f>[4]group_LiupanEast.intersect2.gen!A10</f>
        <v>Bualt03G0188000</v>
      </c>
      <c r="I12" s="129"/>
      <c r="J12" s="124" t="s">
        <v>1042</v>
      </c>
    </row>
    <row r="13" spans="1:10" ht="15.75">
      <c r="A13" s="123"/>
      <c r="B13" s="129"/>
      <c r="C13" s="123"/>
      <c r="D13" s="124" t="str">
        <f>[2]group_Sichuan.intersect2.geneli!A11</f>
        <v>Bualt08G0009300</v>
      </c>
      <c r="E13" s="123"/>
      <c r="F13" s="124" t="str">
        <f>[3]group_Tibet.intersect2.genelist!A11</f>
        <v>Bualt03G0191200</v>
      </c>
      <c r="G13" s="123"/>
      <c r="H13" s="124" t="str">
        <f>[4]group_LiupanEast.intersect2.gen!A11</f>
        <v>Bualt03G0188100</v>
      </c>
      <c r="I13" s="129"/>
      <c r="J13" s="129"/>
    </row>
    <row r="14" spans="1:10" ht="15.75">
      <c r="A14" s="123"/>
      <c r="B14" s="129"/>
      <c r="C14" s="123"/>
      <c r="D14" s="123" t="str">
        <f>[2]group_Sichuan.intersect2.geneli!A12</f>
        <v>Bualt08G0009400</v>
      </c>
      <c r="E14" s="132"/>
      <c r="F14" s="124" t="str">
        <f>[3]group_Tibet.intersect2.genelist!A12</f>
        <v>Bualt06G0145100</v>
      </c>
      <c r="G14" s="123"/>
      <c r="H14" s="124" t="str">
        <f>[4]group_LiupanEast.intersect2.gen!A12</f>
        <v>Bualt03G0188200</v>
      </c>
      <c r="I14" s="129"/>
      <c r="J14" s="129"/>
    </row>
    <row r="15" spans="1:10" ht="15.75">
      <c r="A15" s="123"/>
      <c r="B15" s="129"/>
      <c r="C15" s="123"/>
      <c r="D15" s="123" t="str">
        <f>[2]group_Sichuan.intersect2.geneli!A13</f>
        <v>Bualt09G0024400</v>
      </c>
      <c r="E15" s="123"/>
      <c r="F15" s="124" t="str">
        <f>[3]group_Tibet.intersect2.genelist!A13</f>
        <v>Bualt07G0000900</v>
      </c>
      <c r="G15" s="123"/>
      <c r="H15" s="124" t="str">
        <f>[4]group_LiupanEast.intersect2.gen!A13</f>
        <v>Bualt03G0188300</v>
      </c>
      <c r="I15" s="129"/>
      <c r="J15" s="129"/>
    </row>
    <row r="16" spans="1:10" ht="15.75">
      <c r="A16" s="123"/>
      <c r="B16" s="129"/>
      <c r="C16" s="123"/>
      <c r="D16" s="123" t="str">
        <f>[2]group_Sichuan.intersect2.geneli!A14</f>
        <v>Bualt12G0108000</v>
      </c>
      <c r="E16" s="123"/>
      <c r="F16" s="124" t="str">
        <f>[3]group_Tibet.intersect2.genelist!A14</f>
        <v>Bualt08G0148400</v>
      </c>
      <c r="G16" s="123"/>
      <c r="H16" s="123" t="str">
        <f>[4]group_LiupanEast.intersect2.gen!A14</f>
        <v>Bualt03G0188400</v>
      </c>
      <c r="I16" s="129"/>
      <c r="J16" s="129"/>
    </row>
    <row r="17" spans="1:10" ht="15.75">
      <c r="A17" s="123"/>
      <c r="B17" s="129"/>
      <c r="C17" s="123"/>
      <c r="D17" s="123" t="str">
        <f>[2]group_Sichuan.intersect2.geneli!A15</f>
        <v>Bualt13G0073000</v>
      </c>
      <c r="E17" s="123"/>
      <c r="F17" s="124" t="str">
        <f>[3]group_Tibet.intersect2.genelist!A15</f>
        <v>Bualt08G0148500</v>
      </c>
      <c r="G17" s="123"/>
      <c r="H17" s="123" t="str">
        <f>[4]group_LiupanEast.intersect2.gen!A15</f>
        <v>Bualt03G0188500</v>
      </c>
      <c r="I17" s="129"/>
      <c r="J17" s="129"/>
    </row>
    <row r="18" spans="1:10" ht="15.75">
      <c r="A18" s="123"/>
      <c r="B18" s="129"/>
      <c r="C18" s="123"/>
      <c r="D18" s="123" t="str">
        <f>[2]group_Sichuan.intersect2.geneli!A16</f>
        <v>Bualt14G0005100</v>
      </c>
      <c r="E18" s="123"/>
      <c r="F18" s="124" t="str">
        <f>[3]group_Tibet.intersect2.genelist!A16</f>
        <v>Bualt09G0008600</v>
      </c>
      <c r="G18" s="123"/>
      <c r="H18" s="123" t="str">
        <f>[4]group_LiupanEast.intersect2.gen!A16</f>
        <v>Bualt03G0188600</v>
      </c>
      <c r="I18" s="129"/>
      <c r="J18" s="129"/>
    </row>
    <row r="19" spans="1:10" ht="15.75">
      <c r="A19" s="123"/>
      <c r="B19" s="129"/>
      <c r="C19" s="123"/>
      <c r="D19" s="123" t="str">
        <f>[2]group_Sichuan.intersect2.geneli!A17</f>
        <v>Bualt14G0060700</v>
      </c>
      <c r="E19" s="123"/>
      <c r="F19" s="124" t="str">
        <f>[3]group_Tibet.intersect2.genelist!A17</f>
        <v>Bualt09G0019100</v>
      </c>
      <c r="G19" s="123"/>
      <c r="H19" s="123" t="str">
        <f>[4]group_LiupanEast.intersect2.gen!A17</f>
        <v>Bualt03G0188700</v>
      </c>
      <c r="I19" s="129"/>
      <c r="J19" s="129"/>
    </row>
    <row r="20" spans="1:10" ht="15.75">
      <c r="A20" s="123"/>
      <c r="B20" s="129"/>
      <c r="C20" s="123"/>
      <c r="D20" s="123" t="str">
        <f>[2]group_Sichuan.intersect2.geneli!A18</f>
        <v>Bualt14G0101800</v>
      </c>
      <c r="E20" s="123"/>
      <c r="F20" s="124" t="str">
        <f>[3]group_Tibet.intersect2.genelist!A18</f>
        <v>Bualt09G0019200</v>
      </c>
      <c r="G20" s="123"/>
      <c r="H20" s="123" t="str">
        <f>[4]group_LiupanEast.intersect2.gen!A18</f>
        <v>Bualt03G0188800</v>
      </c>
      <c r="I20" s="129"/>
      <c r="J20" s="129"/>
    </row>
    <row r="21" spans="1:10" ht="15.75">
      <c r="A21" s="123"/>
      <c r="B21" s="129"/>
      <c r="C21" s="123"/>
      <c r="D21" s="123" t="str">
        <f>[2]group_Sichuan.intersect2.geneli!A19</f>
        <v>Bualt14G0101900</v>
      </c>
      <c r="E21" s="123"/>
      <c r="F21" s="124" t="str">
        <f>[3]group_Tibet.intersect2.genelist!A19</f>
        <v>Bualt16G0005700</v>
      </c>
      <c r="G21" s="123"/>
      <c r="H21" s="123" t="str">
        <f>[4]group_LiupanEast.intersect2.gen!A19</f>
        <v>Bualt03G0189000</v>
      </c>
      <c r="I21" s="129"/>
      <c r="J21" s="129"/>
    </row>
    <row r="22" spans="1:10" ht="15.75">
      <c r="A22" s="123"/>
      <c r="B22" s="129"/>
      <c r="C22" s="123"/>
      <c r="D22" s="123" t="str">
        <f>[2]group_Sichuan.intersect2.geneli!A20</f>
        <v>Bualt14G0102000</v>
      </c>
      <c r="E22" s="123"/>
      <c r="F22" s="124" t="str">
        <f>[3]group_Tibet.intersect2.genelist!A20</f>
        <v>Bualt16G0005800</v>
      </c>
      <c r="G22" s="123"/>
      <c r="H22" s="123" t="str">
        <f>[4]group_LiupanEast.intersect2.gen!A20</f>
        <v>Bualt03G0189100</v>
      </c>
      <c r="I22" s="129"/>
      <c r="J22" s="129"/>
    </row>
    <row r="23" spans="1:10" ht="15.75">
      <c r="A23" s="123"/>
      <c r="B23" s="129"/>
      <c r="C23" s="123"/>
      <c r="D23" s="123" t="str">
        <f>[2]group_Sichuan.intersect2.geneli!A21</f>
        <v>Bualt17G0000700</v>
      </c>
      <c r="E23" s="123"/>
      <c r="F23" s="124" t="str">
        <f>[3]group_Tibet.intersect2.genelist!A21</f>
        <v>Bualt16G0005900</v>
      </c>
      <c r="G23" s="123"/>
      <c r="H23" s="123" t="str">
        <f>[4]group_LiupanEast.intersect2.gen!A21</f>
        <v>Bualt03G0189200</v>
      </c>
      <c r="I23" s="129"/>
      <c r="J23" s="129"/>
    </row>
    <row r="24" spans="1:10" ht="15.75">
      <c r="A24" s="123"/>
      <c r="B24" s="129"/>
      <c r="C24" s="123"/>
      <c r="D24" s="123" t="str">
        <f>[2]group_Sichuan.intersect2.geneli!A22</f>
        <v>Bualt19G0055400</v>
      </c>
      <c r="E24" s="123"/>
      <c r="F24" s="124" t="str">
        <f>[3]group_Tibet.intersect2.genelist!A22</f>
        <v>Bualt16G0006000</v>
      </c>
      <c r="G24" s="123"/>
      <c r="H24" s="123" t="str">
        <f>[4]group_LiupanEast.intersect2.gen!A22</f>
        <v>Bualt03G0189600</v>
      </c>
      <c r="I24" s="129"/>
      <c r="J24" s="129"/>
    </row>
    <row r="25" spans="1:10" ht="15.75">
      <c r="A25" s="123"/>
      <c r="B25" s="129"/>
      <c r="C25" s="123"/>
      <c r="D25" s="123" t="str">
        <f>[2]group_Sichuan.intersect2.geneli!A23</f>
        <v>Bualt19G0055500</v>
      </c>
      <c r="E25" s="123"/>
      <c r="F25" s="124" t="str">
        <f>[3]group_Tibet.intersect2.genelist!A23</f>
        <v>Bualt16G0006100</v>
      </c>
      <c r="G25" s="123"/>
      <c r="H25" s="123" t="str">
        <f>[4]group_LiupanEast.intersect2.gen!A23</f>
        <v>Bualt03G0189700</v>
      </c>
      <c r="I25" s="129"/>
      <c r="J25" s="129"/>
    </row>
    <row r="26" spans="1:10" ht="15.75">
      <c r="A26" s="123"/>
      <c r="B26" s="129"/>
      <c r="C26" s="123"/>
      <c r="D26" s="123"/>
      <c r="E26" s="123"/>
      <c r="F26" s="124" t="str">
        <f>[3]group_Tibet.intersect2.genelist!A24</f>
        <v>Bualt17G0036500</v>
      </c>
      <c r="G26" s="123"/>
      <c r="H26" s="123" t="str">
        <f>[4]group_LiupanEast.intersect2.gen!A24</f>
        <v>Bualt03G0189800</v>
      </c>
      <c r="I26" s="129"/>
      <c r="J26" s="129"/>
    </row>
    <row r="27" spans="1:10" ht="15.75">
      <c r="A27" s="123"/>
      <c r="B27" s="129"/>
      <c r="C27" s="123"/>
      <c r="D27" s="123"/>
      <c r="E27" s="123"/>
      <c r="F27" s="124" t="str">
        <f>[3]group_Tibet.intersect2.genelist!A25</f>
        <v>Bualt17G0102000</v>
      </c>
      <c r="G27" s="123"/>
      <c r="H27" s="123" t="str">
        <f>[4]group_LiupanEast.intersect2.gen!A25</f>
        <v>Bualt03G0211400</v>
      </c>
      <c r="I27" s="129"/>
      <c r="J27" s="129"/>
    </row>
    <row r="28" spans="1:10" ht="15.75">
      <c r="A28" s="123"/>
      <c r="B28" s="129"/>
      <c r="C28" s="123"/>
      <c r="D28" s="123"/>
      <c r="E28" s="123"/>
      <c r="F28" s="124" t="str">
        <f>[3]group_Tibet.intersect2.genelist!A26</f>
        <v>Bualt17G0111500</v>
      </c>
      <c r="G28" s="123"/>
      <c r="H28" s="123" t="str">
        <f>[4]group_LiupanEast.intersect2.gen!A26</f>
        <v>Bualt03G0214000</v>
      </c>
      <c r="I28" s="129"/>
      <c r="J28" s="129"/>
    </row>
    <row r="29" spans="1:10" ht="15.75">
      <c r="A29" s="123"/>
      <c r="B29" s="129"/>
      <c r="C29" s="123"/>
      <c r="D29" s="123"/>
      <c r="E29" s="123"/>
      <c r="F29" s="124" t="str">
        <f>[3]group_Tibet.intersect2.genelist!A27</f>
        <v>Bualt19G0054800</v>
      </c>
      <c r="G29" s="123"/>
      <c r="H29" s="123" t="str">
        <f>[4]group_LiupanEast.intersect2.gen!A27</f>
        <v>Bualt03G0215900</v>
      </c>
      <c r="I29" s="129"/>
      <c r="J29" s="129"/>
    </row>
    <row r="30" spans="1:10" ht="15.75">
      <c r="A30" s="123"/>
      <c r="B30" s="129"/>
      <c r="C30" s="123"/>
      <c r="D30" s="123"/>
      <c r="E30" s="123"/>
      <c r="F30" s="124"/>
      <c r="G30" s="123"/>
      <c r="H30" s="123" t="str">
        <f>[4]group_LiupanEast.intersect2.gen!A28</f>
        <v>Bualt03G0216800</v>
      </c>
      <c r="I30" s="129"/>
      <c r="J30" s="129"/>
    </row>
    <row r="31" spans="1:10" ht="15.75">
      <c r="A31" s="123"/>
      <c r="B31" s="129"/>
      <c r="C31" s="123"/>
      <c r="D31" s="123"/>
      <c r="E31" s="123"/>
      <c r="F31" s="124"/>
      <c r="G31" s="123"/>
      <c r="H31" s="123" t="str">
        <f>[4]group_LiupanEast.intersect2.gen!A29</f>
        <v>Bualt11G0043400</v>
      </c>
      <c r="I31" s="129"/>
      <c r="J31" s="129"/>
    </row>
    <row r="32" spans="1:10" ht="15.75">
      <c r="A32" s="123"/>
      <c r="B32" s="129"/>
      <c r="C32" s="123"/>
      <c r="D32" s="123"/>
      <c r="E32" s="123"/>
      <c r="F32" s="124"/>
      <c r="G32" s="123"/>
      <c r="H32" s="123" t="str">
        <f>[4]group_LiupanEast.intersect2.gen!A30</f>
        <v>Bualt11G0043500</v>
      </c>
      <c r="I32" s="129"/>
      <c r="J32" s="129"/>
    </row>
    <row r="33" spans="1:10" ht="15.75">
      <c r="A33" s="129"/>
      <c r="B33" s="129"/>
      <c r="C33" s="129"/>
      <c r="D33" s="129"/>
      <c r="E33" s="129"/>
      <c r="F33" s="129"/>
      <c r="G33" s="129"/>
      <c r="H33" s="123" t="str">
        <f>[4]group_LiupanEast.intersect2.gen!A31</f>
        <v>Bualt11G0046600</v>
      </c>
      <c r="I33" s="129"/>
      <c r="J33" s="129"/>
    </row>
    <row r="34" spans="1:10" ht="15.75">
      <c r="A34" s="129"/>
      <c r="B34" s="129"/>
      <c r="C34" s="129"/>
      <c r="D34" s="129"/>
      <c r="E34" s="129"/>
      <c r="F34" s="129"/>
      <c r="G34" s="129"/>
      <c r="H34" s="123" t="str">
        <f>[4]group_LiupanEast.intersect2.gen!A32</f>
        <v>Bualt11G0135900</v>
      </c>
      <c r="I34" s="129"/>
      <c r="J34" s="129"/>
    </row>
    <row r="35" spans="1:10" ht="15.75">
      <c r="A35" s="129"/>
      <c r="B35" s="129"/>
      <c r="C35" s="129"/>
      <c r="D35" s="129"/>
      <c r="E35" s="129"/>
      <c r="F35" s="129"/>
      <c r="G35" s="129"/>
      <c r="H35" s="123" t="str">
        <f>[4]group_LiupanEast.intersect2.gen!A33</f>
        <v>Bualt11G0136000</v>
      </c>
      <c r="I35" s="129"/>
      <c r="J35" s="129"/>
    </row>
    <row r="36" spans="1:10" ht="15.75">
      <c r="A36" s="129"/>
      <c r="B36" s="129"/>
      <c r="C36" s="129"/>
      <c r="D36" s="129"/>
      <c r="E36" s="129"/>
      <c r="F36" s="129"/>
      <c r="G36" s="129"/>
      <c r="H36" s="123" t="str">
        <f>[4]group_LiupanEast.intersect2.gen!A34</f>
        <v>Bualt11G0136100</v>
      </c>
      <c r="I36" s="129"/>
      <c r="J36" s="129"/>
    </row>
    <row r="37" spans="1:10" ht="15.75">
      <c r="A37" s="129"/>
      <c r="B37" s="129"/>
      <c r="C37" s="129"/>
      <c r="D37" s="129"/>
      <c r="E37" s="129"/>
      <c r="F37" s="129"/>
      <c r="G37" s="129"/>
      <c r="H37" s="123" t="str">
        <f>[4]group_LiupanEast.intersect2.gen!A35</f>
        <v>Bualt11G0136200</v>
      </c>
      <c r="I37" s="129"/>
      <c r="J37" s="129"/>
    </row>
    <row r="38" spans="1:10" ht="15.75">
      <c r="A38" s="129"/>
      <c r="B38" s="129"/>
      <c r="C38" s="129"/>
      <c r="D38" s="129"/>
      <c r="E38" s="129"/>
      <c r="F38" s="129"/>
      <c r="G38" s="129"/>
      <c r="H38" s="123" t="str">
        <f>[4]group_LiupanEast.intersect2.gen!A36</f>
        <v>Bualt12G0092600</v>
      </c>
      <c r="I38" s="129"/>
      <c r="J38" s="129"/>
    </row>
    <row r="39" spans="1:10" ht="15.75">
      <c r="A39" s="129"/>
      <c r="B39" s="129"/>
      <c r="C39" s="129"/>
      <c r="D39" s="129"/>
      <c r="E39" s="129"/>
      <c r="F39" s="129"/>
      <c r="G39" s="129"/>
      <c r="H39" s="123" t="str">
        <f>[4]group_LiupanEast.intersect2.gen!A37</f>
        <v>Bualt12G0092700</v>
      </c>
      <c r="I39" s="129"/>
      <c r="J39" s="129"/>
    </row>
    <row r="40" spans="1:10" ht="15.75">
      <c r="A40" s="129"/>
      <c r="B40" s="129"/>
      <c r="C40" s="129"/>
      <c r="D40" s="129"/>
      <c r="E40" s="129"/>
      <c r="F40" s="129"/>
      <c r="G40" s="129"/>
      <c r="H40" s="123" t="str">
        <f>[4]group_LiupanEast.intersect2.gen!A38</f>
        <v>Bualt12G0092800</v>
      </c>
      <c r="I40" s="129"/>
      <c r="J40" s="129"/>
    </row>
    <row r="41" spans="1:10" ht="15.75">
      <c r="A41" s="129"/>
      <c r="B41" s="129"/>
      <c r="C41" s="129"/>
      <c r="D41" s="129"/>
      <c r="E41" s="129"/>
      <c r="F41" s="129"/>
      <c r="G41" s="129"/>
      <c r="H41" s="123" t="str">
        <f>[4]group_LiupanEast.intersect2.gen!A39</f>
        <v>Bualt12G0092900</v>
      </c>
      <c r="I41" s="129"/>
      <c r="J41" s="129"/>
    </row>
    <row r="42" spans="1:10" ht="15.75">
      <c r="A42" s="129"/>
      <c r="B42" s="129"/>
      <c r="C42" s="129"/>
      <c r="D42" s="129"/>
      <c r="E42" s="129"/>
      <c r="F42" s="129"/>
      <c r="G42" s="129"/>
      <c r="H42" s="123" t="str">
        <f>[4]group_LiupanEast.intersect2.gen!A40</f>
        <v>Bualt12G0119800</v>
      </c>
      <c r="I42" s="129"/>
      <c r="J42" s="129"/>
    </row>
    <row r="43" spans="1:10" ht="15.75">
      <c r="A43" s="129"/>
      <c r="B43" s="129"/>
      <c r="C43" s="129"/>
      <c r="D43" s="129"/>
      <c r="E43" s="129"/>
      <c r="F43" s="129"/>
      <c r="G43" s="129"/>
      <c r="H43" s="123" t="str">
        <f>[4]group_LiupanEast.intersect2.gen!A41</f>
        <v>Bualt12G0119900</v>
      </c>
      <c r="I43" s="129"/>
      <c r="J43" s="129"/>
    </row>
    <row r="44" spans="1:10" ht="15.75">
      <c r="A44" s="129"/>
      <c r="B44" s="129"/>
      <c r="C44" s="129"/>
      <c r="D44" s="129"/>
      <c r="E44" s="129"/>
      <c r="F44" s="129"/>
      <c r="G44" s="129"/>
      <c r="H44" s="123" t="str">
        <f>[4]group_LiupanEast.intersect2.gen!A42</f>
        <v>Bualt12G0120100</v>
      </c>
      <c r="I44" s="129"/>
      <c r="J44" s="129"/>
    </row>
    <row r="45" spans="1:10" ht="15.75">
      <c r="A45" s="129"/>
      <c r="B45" s="129"/>
      <c r="C45" s="129"/>
      <c r="D45" s="129"/>
      <c r="E45" s="129"/>
      <c r="F45" s="129"/>
      <c r="G45" s="129"/>
      <c r="H45" s="123" t="str">
        <f>[4]group_LiupanEast.intersect2.gen!A43</f>
        <v>Bualt12G0120200</v>
      </c>
      <c r="I45" s="129"/>
      <c r="J45" s="129"/>
    </row>
    <row r="46" spans="1:10" ht="15.75">
      <c r="A46" s="129"/>
      <c r="B46" s="129"/>
      <c r="C46" s="129"/>
      <c r="D46" s="129"/>
      <c r="E46" s="129"/>
      <c r="F46" s="129"/>
      <c r="G46" s="129"/>
      <c r="H46" s="123" t="str">
        <f>[4]group_LiupanEast.intersect2.gen!A44</f>
        <v>Bualt12G0120300</v>
      </c>
      <c r="I46" s="129"/>
      <c r="J46" s="129"/>
    </row>
    <row r="47" spans="1:10" ht="15.75">
      <c r="A47" s="129"/>
      <c r="B47" s="129"/>
      <c r="C47" s="129"/>
      <c r="D47" s="129"/>
      <c r="E47" s="129"/>
      <c r="F47" s="129"/>
      <c r="G47" s="129"/>
      <c r="H47" s="123" t="str">
        <f>[4]group_LiupanEast.intersect2.gen!A45</f>
        <v>Bualt13G0086400</v>
      </c>
      <c r="I47" s="129"/>
      <c r="J47" s="129"/>
    </row>
    <row r="48" spans="1:10" ht="15.75">
      <c r="A48" s="129"/>
      <c r="B48" s="129"/>
      <c r="C48" s="129"/>
      <c r="D48" s="129"/>
      <c r="E48" s="129"/>
      <c r="F48" s="129"/>
      <c r="G48" s="129"/>
      <c r="H48" s="123" t="str">
        <f>[4]group_LiupanEast.intersect2.gen!A46</f>
        <v>Bualt17G0005700</v>
      </c>
      <c r="I48" s="129"/>
      <c r="J48" s="129"/>
    </row>
    <row r="49" spans="1:10" ht="15.75">
      <c r="A49" s="129"/>
      <c r="B49" s="129"/>
      <c r="C49" s="129"/>
      <c r="D49" s="129"/>
      <c r="E49" s="129"/>
      <c r="F49" s="129"/>
      <c r="G49" s="129"/>
      <c r="H49" s="123" t="str">
        <f>[4]group_LiupanEast.intersect2.gen!A47</f>
        <v>Bualt17G0039600</v>
      </c>
      <c r="I49" s="129"/>
      <c r="J49" s="129"/>
    </row>
    <row r="50" spans="1:10" ht="15.75">
      <c r="A50" s="129"/>
      <c r="B50" s="129"/>
      <c r="C50" s="129"/>
      <c r="D50" s="129"/>
      <c r="E50" s="129"/>
      <c r="F50" s="129"/>
      <c r="G50" s="129"/>
      <c r="H50" s="123" t="str">
        <f>[4]group_LiupanEast.intersect2.gen!A48</f>
        <v>Bualt19G0002300</v>
      </c>
      <c r="I50" s="129"/>
      <c r="J50" s="129"/>
    </row>
    <row r="51" spans="1:10">
      <c r="G51" s="90"/>
      <c r="I51" s="90"/>
    </row>
    <row r="52" spans="1:10">
      <c r="G52" s="90"/>
      <c r="I52" s="90"/>
    </row>
    <row r="53" spans="1:10">
      <c r="G53" s="90"/>
      <c r="I53" s="90"/>
    </row>
    <row r="54" spans="1:10">
      <c r="G54" s="90"/>
      <c r="I54" s="90"/>
    </row>
    <row r="55" spans="1:10">
      <c r="G55" s="90"/>
      <c r="I55" s="90"/>
    </row>
    <row r="56" spans="1:10">
      <c r="G56" s="90"/>
      <c r="I56" s="90"/>
    </row>
    <row r="57" spans="1:10">
      <c r="G57" s="90"/>
      <c r="I57" s="90"/>
    </row>
    <row r="58" spans="1:10">
      <c r="G58" s="90"/>
      <c r="I58" s="90"/>
    </row>
    <row r="59" spans="1:10">
      <c r="G59" s="90"/>
      <c r="I59" s="90"/>
    </row>
    <row r="60" spans="1:10">
      <c r="G60" s="90"/>
      <c r="I60" s="90"/>
    </row>
    <row r="61" spans="1:10">
      <c r="G61" s="90"/>
      <c r="I61" s="90"/>
    </row>
    <row r="62" spans="1:10">
      <c r="G62" s="90"/>
      <c r="I62" s="90"/>
    </row>
    <row r="63" spans="1:10">
      <c r="G63" s="90"/>
      <c r="I63" s="90"/>
    </row>
    <row r="64" spans="1:10">
      <c r="G64" s="90"/>
      <c r="I64" s="90"/>
    </row>
    <row r="65" spans="7:9">
      <c r="G65" s="90"/>
      <c r="I65" s="90"/>
    </row>
    <row r="66" spans="7:9">
      <c r="G66" s="90"/>
      <c r="I66" s="90"/>
    </row>
    <row r="67" spans="7:9">
      <c r="G67" s="90"/>
      <c r="I67" s="90"/>
    </row>
    <row r="68" spans="7:9">
      <c r="G68" s="90"/>
      <c r="I68" s="90"/>
    </row>
    <row r="69" spans="7:9">
      <c r="G69" s="90"/>
      <c r="I69" s="90"/>
    </row>
    <row r="70" spans="7:9">
      <c r="G70" s="90"/>
      <c r="I70" s="90"/>
    </row>
    <row r="71" spans="7:9">
      <c r="G71" s="90"/>
      <c r="I71" s="90"/>
    </row>
    <row r="72" spans="7:9">
      <c r="G72" s="90"/>
      <c r="I72" s="90"/>
    </row>
    <row r="73" spans="7:9">
      <c r="G73" s="90"/>
      <c r="I73" s="90"/>
    </row>
    <row r="74" spans="7:9">
      <c r="G74" s="90"/>
      <c r="I74" s="90"/>
    </row>
    <row r="75" spans="7:9">
      <c r="G75" s="90"/>
      <c r="I75" s="90"/>
    </row>
    <row r="76" spans="7:9">
      <c r="G76" s="90"/>
      <c r="I76" s="90"/>
    </row>
    <row r="77" spans="7:9">
      <c r="G77" s="90"/>
      <c r="I77" s="90"/>
    </row>
    <row r="78" spans="7:9">
      <c r="G78" s="90"/>
      <c r="I78" s="90"/>
    </row>
    <row r="79" spans="7:9">
      <c r="G79" s="90"/>
      <c r="I79" s="90"/>
    </row>
    <row r="80" spans="7:9">
      <c r="G80" s="90"/>
      <c r="I80" s="90"/>
    </row>
    <row r="81" spans="7:9">
      <c r="G81" s="90"/>
      <c r="I81" s="90"/>
    </row>
    <row r="82" spans="7:9">
      <c r="G82" s="90"/>
      <c r="I82" s="90"/>
    </row>
    <row r="83" spans="7:9">
      <c r="G83" s="90"/>
      <c r="I83" s="90"/>
    </row>
    <row r="84" spans="7:9">
      <c r="G84" s="90"/>
      <c r="I84" s="90"/>
    </row>
    <row r="85" spans="7:9">
      <c r="G85" s="90"/>
      <c r="I85" s="90"/>
    </row>
    <row r="86" spans="7:9">
      <c r="G86" s="90"/>
      <c r="I86" s="90"/>
    </row>
    <row r="87" spans="7:9">
      <c r="G87" s="90"/>
    </row>
    <row r="88" spans="7:9">
      <c r="G88" s="90"/>
    </row>
    <row r="89" spans="7:9">
      <c r="G89" s="90"/>
    </row>
    <row r="90" spans="7:9">
      <c r="G90" s="90"/>
    </row>
    <row r="91" spans="7:9">
      <c r="G91" s="90"/>
    </row>
    <row r="92" spans="7:9">
      <c r="G92" s="90"/>
    </row>
    <row r="93" spans="7:9">
      <c r="G93" s="90"/>
    </row>
    <row r="94" spans="7:9">
      <c r="G94" s="90"/>
    </row>
    <row r="95" spans="7:9">
      <c r="G95" s="90"/>
    </row>
    <row r="96" spans="7:9">
      <c r="G96" s="90"/>
    </row>
    <row r="97" spans="7:7">
      <c r="G97" s="90"/>
    </row>
    <row r="98" spans="7:7">
      <c r="G98" s="90"/>
    </row>
    <row r="99" spans="7:7">
      <c r="G99" s="90"/>
    </row>
    <row r="100" spans="7:7">
      <c r="G100" s="90"/>
    </row>
    <row r="101" spans="7:7">
      <c r="G101" s="90"/>
    </row>
    <row r="102" spans="7:7">
      <c r="G102" s="90"/>
    </row>
    <row r="103" spans="7:7">
      <c r="G103" s="90"/>
    </row>
    <row r="104" spans="7:7">
      <c r="G104" s="90"/>
    </row>
    <row r="105" spans="7:7">
      <c r="G105" s="90"/>
    </row>
    <row r="106" spans="7:7">
      <c r="G106" s="90"/>
    </row>
    <row r="107" spans="7:7">
      <c r="G107" s="90"/>
    </row>
    <row r="108" spans="7:7">
      <c r="G108" s="90"/>
    </row>
    <row r="109" spans="7:7">
      <c r="G109" s="90"/>
    </row>
    <row r="110" spans="7:7">
      <c r="G110" s="90"/>
    </row>
    <row r="111" spans="7:7">
      <c r="G111" s="90"/>
    </row>
    <row r="112" spans="7:7">
      <c r="G112" s="90"/>
    </row>
    <row r="113" spans="7:7">
      <c r="G113" s="90"/>
    </row>
    <row r="114" spans="7:7">
      <c r="G114" s="90"/>
    </row>
    <row r="115" spans="7:7">
      <c r="G115" s="90"/>
    </row>
    <row r="116" spans="7:7">
      <c r="G116" s="90"/>
    </row>
    <row r="117" spans="7:7">
      <c r="G117" s="90"/>
    </row>
  </sheetData>
  <sortState ref="K3:K34">
    <sortCondition ref="K3"/>
  </sortState>
  <mergeCells count="5">
    <mergeCell ref="A2:A4"/>
    <mergeCell ref="C2:C4"/>
    <mergeCell ref="E2:E4"/>
    <mergeCell ref="G2:G4"/>
    <mergeCell ref="I2:I4"/>
  </mergeCells>
  <phoneticPr fontId="1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4"/>
  <sheetViews>
    <sheetView tabSelected="1" workbookViewId="0"/>
  </sheetViews>
  <sheetFormatPr defaultRowHeight="14.25"/>
  <cols>
    <col min="1" max="1" width="13.25" customWidth="1"/>
    <col min="2" max="2" width="12" customWidth="1"/>
    <col min="3" max="3" width="14.625" customWidth="1"/>
    <col min="4" max="4" width="70.375" style="90" customWidth="1"/>
    <col min="5" max="5" width="21.125" customWidth="1"/>
    <col min="6" max="6" width="33.5" style="90" customWidth="1"/>
  </cols>
  <sheetData>
    <row r="1" spans="1:6" s="54" customFormat="1" ht="15.75">
      <c r="A1" s="120" t="s">
        <v>1016</v>
      </c>
      <c r="B1" s="120"/>
      <c r="C1" s="120"/>
      <c r="D1" s="120"/>
      <c r="E1" s="120"/>
      <c r="F1" s="120"/>
    </row>
    <row r="2" spans="1:6" s="54" customFormat="1" ht="15.75">
      <c r="A2" s="120" t="s">
        <v>1028</v>
      </c>
      <c r="B2" s="120" t="s">
        <v>862</v>
      </c>
      <c r="C2" s="120" t="s">
        <v>863</v>
      </c>
      <c r="D2" s="120" t="s">
        <v>864</v>
      </c>
      <c r="E2" s="120" t="s">
        <v>865</v>
      </c>
      <c r="F2" s="120" t="s">
        <v>866</v>
      </c>
    </row>
    <row r="3" spans="1:6" s="54" customFormat="1" ht="15.75">
      <c r="A3" s="120"/>
      <c r="B3" s="120" t="str">
        <f>[5]group_Huangtu.intersect2.geneli!A2</f>
        <v>GO:0002020</v>
      </c>
      <c r="C3" s="120">
        <f>[5]group_Huangtu.intersect2.geneli!B2</f>
        <v>5.1279656609605397E-3</v>
      </c>
      <c r="D3" s="120" t="str">
        <f>[5]group_Huangtu.intersect2.geneli!C2</f>
        <v>protease binding</v>
      </c>
      <c r="E3" s="120" t="str">
        <f>[5]group_Huangtu.intersect2.geneli!D2</f>
        <v>molecular_function</v>
      </c>
      <c r="F3" s="120" t="str">
        <f>[5]group_Huangtu.intersect2.geneli!E2</f>
        <v>Bualt01G0128800</v>
      </c>
    </row>
    <row r="4" spans="1:6" s="54" customFormat="1" ht="15.75">
      <c r="A4" s="120"/>
      <c r="B4" s="120" t="str">
        <f>[5]group_Huangtu.intersect2.geneli!A3</f>
        <v>GO:0090332</v>
      </c>
      <c r="C4" s="120">
        <f>[5]group_Huangtu.intersect2.geneli!B3</f>
        <v>5.7952768462883504E-3</v>
      </c>
      <c r="D4" s="120" t="str">
        <f>[5]group_Huangtu.intersect2.geneli!C3</f>
        <v>stomatal closure</v>
      </c>
      <c r="E4" s="120" t="str">
        <f>[5]group_Huangtu.intersect2.geneli!D3</f>
        <v>biological_process</v>
      </c>
      <c r="F4" s="120" t="str">
        <f>[5]group_Huangtu.intersect2.geneli!E3</f>
        <v>Bualt01G0128800</v>
      </c>
    </row>
    <row r="5" spans="1:6" s="54" customFormat="1" ht="15.75">
      <c r="A5" s="120"/>
      <c r="B5" s="120" t="str">
        <f>[5]group_Huangtu.intersect2.geneli!A4</f>
        <v>GO:0010187</v>
      </c>
      <c r="C5" s="120">
        <f>[5]group_Huangtu.intersect2.geneli!B4</f>
        <v>8.6828221362822405E-3</v>
      </c>
      <c r="D5" s="120" t="str">
        <f>[5]group_Huangtu.intersect2.geneli!C4</f>
        <v>negative regulation of seed germination</v>
      </c>
      <c r="E5" s="120" t="str">
        <f>[5]group_Huangtu.intersect2.geneli!D4</f>
        <v>biological_process</v>
      </c>
      <c r="F5" s="120" t="str">
        <f>[5]group_Huangtu.intersect2.geneli!E4</f>
        <v>Bualt01G0128800</v>
      </c>
    </row>
    <row r="6" spans="1:6" s="54" customFormat="1" ht="15.75">
      <c r="A6" s="120"/>
      <c r="B6" s="120" t="str">
        <f>[5]group_Huangtu.intersect2.geneli!A5</f>
        <v>GO:0009266</v>
      </c>
      <c r="C6" s="120">
        <f>[5]group_Huangtu.intersect2.geneli!B5</f>
        <v>1.1563654309659799E-2</v>
      </c>
      <c r="D6" s="120" t="str">
        <f>[5]group_Huangtu.intersect2.geneli!C5</f>
        <v>response to temperature stimulus</v>
      </c>
      <c r="E6" s="120" t="str">
        <f>[5]group_Huangtu.intersect2.geneli!D5</f>
        <v>biological_process</v>
      </c>
      <c r="F6" s="120" t="str">
        <f>[5]group_Huangtu.intersect2.geneli!E5</f>
        <v>Bualt01G0128800</v>
      </c>
    </row>
    <row r="7" spans="1:6" s="54" customFormat="1" ht="15.75">
      <c r="A7" s="120"/>
      <c r="B7" s="120" t="str">
        <f>[5]group_Huangtu.intersect2.geneli!A6</f>
        <v>GO:0009615</v>
      </c>
      <c r="C7" s="120">
        <f>[5]group_Huangtu.intersect2.geneli!B6</f>
        <v>1.8406309279247302E-2</v>
      </c>
      <c r="D7" s="120" t="str">
        <f>[5]group_Huangtu.intersect2.geneli!C6</f>
        <v>response to virus</v>
      </c>
      <c r="E7" s="120" t="str">
        <f>[5]group_Huangtu.intersect2.geneli!D6</f>
        <v>biological_process</v>
      </c>
      <c r="F7" s="120" t="str">
        <f>[5]group_Huangtu.intersect2.geneli!E6</f>
        <v>Bualt01G0128800</v>
      </c>
    </row>
    <row r="8" spans="1:6" s="54" customFormat="1" ht="15.75">
      <c r="A8" s="120"/>
      <c r="B8" s="120" t="str">
        <f>[5]group_Huangtu.intersect2.geneli!A7</f>
        <v>GO:0009644</v>
      </c>
      <c r="C8" s="120">
        <f>[5]group_Huangtu.intersect2.geneli!B7</f>
        <v>4.0437715617314102E-2</v>
      </c>
      <c r="D8" s="120" t="str">
        <f>[5]group_Huangtu.intersect2.geneli!C7</f>
        <v>response to high light intensity</v>
      </c>
      <c r="E8" s="120" t="str">
        <f>[5]group_Huangtu.intersect2.geneli!D7</f>
        <v>biological_process</v>
      </c>
      <c r="F8" s="120" t="str">
        <f>[5]group_Huangtu.intersect2.geneli!E7</f>
        <v>Bualt01G0128800</v>
      </c>
    </row>
    <row r="9" spans="1:6" s="54" customFormat="1" ht="15.75">
      <c r="A9" s="120"/>
      <c r="B9" s="120" t="str">
        <f>[5]group_Huangtu.intersect2.geneli!A8</f>
        <v>GO:0042542</v>
      </c>
      <c r="C9" s="120">
        <f>[5]group_Huangtu.intersect2.geneli!B8</f>
        <v>4.2381547830434303E-2</v>
      </c>
      <c r="D9" s="120" t="str">
        <f>[5]group_Huangtu.intersect2.geneli!C8</f>
        <v>response to hydrogen peroxide</v>
      </c>
      <c r="E9" s="120" t="str">
        <f>[5]group_Huangtu.intersect2.geneli!D8</f>
        <v>biological_process</v>
      </c>
      <c r="F9" s="120" t="str">
        <f>[5]group_Huangtu.intersect2.geneli!E8</f>
        <v>Bualt01G0128800</v>
      </c>
    </row>
    <row r="10" spans="1:6" s="54" customFormat="1" ht="15.75">
      <c r="A10" s="120"/>
      <c r="B10" s="120" t="str">
        <f>[5]group_Huangtu.intersect2.geneli!A9</f>
        <v>GO:0009617</v>
      </c>
      <c r="C10" s="120">
        <f>[5]group_Huangtu.intersect2.geneli!B9</f>
        <v>4.4106752905765399E-2</v>
      </c>
      <c r="D10" s="120" t="str">
        <f>[5]group_Huangtu.intersect2.geneli!C9</f>
        <v>response to bacterium</v>
      </c>
      <c r="E10" s="120" t="str">
        <f>[5]group_Huangtu.intersect2.geneli!D9</f>
        <v>biological_process</v>
      </c>
      <c r="F10" s="120" t="str">
        <f>[5]group_Huangtu.intersect2.geneli!E9</f>
        <v>Bualt01G0128800</v>
      </c>
    </row>
    <row r="11" spans="1:6" s="54" customFormat="1" ht="15.75">
      <c r="A11" s="120"/>
      <c r="B11" s="120" t="str">
        <f>[5]group_Huangtu.intersect2.geneli!A10</f>
        <v>GO:0016567</v>
      </c>
      <c r="C11" s="120">
        <f>[5]group_Huangtu.intersect2.geneli!B10</f>
        <v>7.2241699161628399E-3</v>
      </c>
      <c r="D11" s="120" t="str">
        <f>[5]group_Huangtu.intersect2.geneli!C10</f>
        <v>protein ubiquitination</v>
      </c>
      <c r="E11" s="120" t="str">
        <f>[5]group_Huangtu.intersect2.geneli!D10</f>
        <v>biological_process</v>
      </c>
      <c r="F11" s="120" t="str">
        <f>[5]group_Huangtu.intersect2.geneli!E10</f>
        <v>Bualt01G0128800, Bualt04G0015000</v>
      </c>
    </row>
    <row r="12" spans="1:6" s="54" customFormat="1" ht="15.75">
      <c r="A12" s="120"/>
      <c r="B12" s="120" t="str">
        <f>[5]group_Huangtu.intersect2.geneli!A11</f>
        <v>GO:0004662</v>
      </c>
      <c r="C12" s="120">
        <f>[5]group_Huangtu.intersect2.geneli!B11</f>
        <v>4.4674767156107801E-4</v>
      </c>
      <c r="D12" s="120" t="str">
        <f>[5]group_Huangtu.intersect2.geneli!C11</f>
        <v>CAAX-protein geranylgeranyltransferase activity</v>
      </c>
      <c r="E12" s="120" t="str">
        <f>[5]group_Huangtu.intersect2.geneli!D11</f>
        <v>molecular_function</v>
      </c>
      <c r="F12" s="120" t="str">
        <f>[5]group_Huangtu.intersect2.geneli!E11</f>
        <v>Bualt01G0129100</v>
      </c>
    </row>
    <row r="13" spans="1:6" s="54" customFormat="1" ht="15.75">
      <c r="A13" s="120"/>
      <c r="B13" s="120" t="str">
        <f>[5]group_Huangtu.intersect2.geneli!A12</f>
        <v>GO:0018344</v>
      </c>
      <c r="C13" s="120">
        <f>[5]group_Huangtu.intersect2.geneli!B12</f>
        <v>1.5629183394991601E-3</v>
      </c>
      <c r="D13" s="120" t="str">
        <f>[5]group_Huangtu.intersect2.geneli!C12</f>
        <v>protein geranylgeranylation</v>
      </c>
      <c r="E13" s="120" t="str">
        <f>[5]group_Huangtu.intersect2.geneli!D12</f>
        <v>biological_process</v>
      </c>
      <c r="F13" s="120" t="str">
        <f>[5]group_Huangtu.intersect2.geneli!E12</f>
        <v>Bualt01G0129100</v>
      </c>
    </row>
    <row r="14" spans="1:6" s="54" customFormat="1" ht="15.75">
      <c r="A14" s="120"/>
      <c r="B14" s="120" t="str">
        <f>[5]group_Huangtu.intersect2.geneli!A13</f>
        <v>GO:0009788</v>
      </c>
      <c r="C14" s="120">
        <f>[5]group_Huangtu.intersect2.geneli!B13</f>
        <v>1.8626407420581099E-2</v>
      </c>
      <c r="D14" s="120" t="str">
        <f>[5]group_Huangtu.intersect2.geneli!C13</f>
        <v>negative regulation of abscisic acid-activated signaling pathway</v>
      </c>
      <c r="E14" s="120" t="str">
        <f>[5]group_Huangtu.intersect2.geneli!D13</f>
        <v>biological_process</v>
      </c>
      <c r="F14" s="120" t="str">
        <f>[5]group_Huangtu.intersect2.geneli!E13</f>
        <v>Bualt01G0129100</v>
      </c>
    </row>
    <row r="15" spans="1:6" s="54" customFormat="1" ht="15.75">
      <c r="A15" s="120"/>
      <c r="B15" s="120" t="str">
        <f>[5]group_Huangtu.intersect2.geneli!A14</f>
        <v>GO:0009982</v>
      </c>
      <c r="C15" s="120">
        <f>[5]group_Huangtu.intersect2.geneli!B14</f>
        <v>4.9054489903412003E-3</v>
      </c>
      <c r="D15" s="120" t="str">
        <f>[5]group_Huangtu.intersect2.geneli!C14</f>
        <v>pseudouridine synthase activity</v>
      </c>
      <c r="E15" s="120" t="str">
        <f>[5]group_Huangtu.intersect2.geneli!D14</f>
        <v>molecular_function</v>
      </c>
      <c r="F15" s="120" t="str">
        <f>[5]group_Huangtu.intersect2.geneli!E14</f>
        <v>Bualt01G0145000</v>
      </c>
    </row>
    <row r="16" spans="1:6" s="54" customFormat="1" ht="15.75">
      <c r="A16" s="120"/>
      <c r="B16" s="120" t="str">
        <f>[5]group_Huangtu.intersect2.geneli!A15</f>
        <v>GO:0001522</v>
      </c>
      <c r="C16" s="120">
        <f>[5]group_Huangtu.intersect2.geneli!B15</f>
        <v>6.6844680308709298E-3</v>
      </c>
      <c r="D16" s="120" t="str">
        <f>[5]group_Huangtu.intersect2.geneli!C15</f>
        <v>pseudouridine synthesis</v>
      </c>
      <c r="E16" s="120" t="str">
        <f>[5]group_Huangtu.intersect2.geneli!D15</f>
        <v>biological_process</v>
      </c>
      <c r="F16" s="120" t="str">
        <f>[5]group_Huangtu.intersect2.geneli!E15</f>
        <v>Bualt01G0145000</v>
      </c>
    </row>
    <row r="17" spans="1:6" s="54" customFormat="1" ht="15.75">
      <c r="A17" s="120"/>
      <c r="B17" s="120" t="str">
        <f>[5]group_Huangtu.intersect2.geneli!A16</f>
        <v>GO:0019899</v>
      </c>
      <c r="C17" s="120">
        <f>[5]group_Huangtu.intersect2.geneli!B16</f>
        <v>1.0234872888014401E-2</v>
      </c>
      <c r="D17" s="120" t="str">
        <f>[5]group_Huangtu.intersect2.geneli!C16</f>
        <v>enzyme binding</v>
      </c>
      <c r="E17" s="120" t="str">
        <f>[5]group_Huangtu.intersect2.geneli!D16</f>
        <v>molecular_function</v>
      </c>
      <c r="F17" s="120" t="str">
        <f>[5]group_Huangtu.intersect2.geneli!E16</f>
        <v>Bualt01G0145000</v>
      </c>
    </row>
    <row r="18" spans="1:6" s="54" customFormat="1" ht="15.75">
      <c r="A18" s="120"/>
      <c r="B18" s="120" t="str">
        <f>[5]group_Huangtu.intersect2.geneli!A17</f>
        <v>GO:0008033</v>
      </c>
      <c r="C18" s="120">
        <f>[5]group_Huangtu.intersect2.geneli!B17</f>
        <v>1.37751183184896E-2</v>
      </c>
      <c r="D18" s="120" t="str">
        <f>[5]group_Huangtu.intersect2.geneli!C17</f>
        <v>tRNA processing</v>
      </c>
      <c r="E18" s="120" t="str">
        <f>[5]group_Huangtu.intersect2.geneli!D17</f>
        <v>biological_process</v>
      </c>
      <c r="F18" s="120" t="str">
        <f>[5]group_Huangtu.intersect2.geneli!E17</f>
        <v>Bualt01G0145000</v>
      </c>
    </row>
    <row r="19" spans="1:6" s="54" customFormat="1" ht="15.75">
      <c r="A19" s="120"/>
      <c r="B19" s="120" t="str">
        <f>[5]group_Huangtu.intersect2.geneli!A18</f>
        <v>GO:0019827</v>
      </c>
      <c r="C19" s="120">
        <f>[5]group_Huangtu.intersect2.geneli!B18</f>
        <v>4.9054489903412003E-3</v>
      </c>
      <c r="D19" s="120" t="str">
        <f>[5]group_Huangtu.intersect2.geneli!C18</f>
        <v>stem cell maintenance</v>
      </c>
      <c r="E19" s="120" t="str">
        <f>[5]group_Huangtu.intersect2.geneli!D18</f>
        <v>biological_process</v>
      </c>
      <c r="F19" s="120" t="str">
        <f>[5]group_Huangtu.intersect2.geneli!E18</f>
        <v>Bualt02G0034800</v>
      </c>
    </row>
    <row r="20" spans="1:6" s="54" customFormat="1" ht="15.75">
      <c r="A20" s="120"/>
      <c r="B20" s="120" t="str">
        <f>[5]group_Huangtu.intersect2.geneli!A19</f>
        <v>GO:0006413</v>
      </c>
      <c r="C20" s="120">
        <f>[5]group_Huangtu.intersect2.geneli!B19</f>
        <v>1.28910082133659E-2</v>
      </c>
      <c r="D20" s="120" t="str">
        <f>[5]group_Huangtu.intersect2.geneli!C19</f>
        <v>translational initiation</v>
      </c>
      <c r="E20" s="120" t="str">
        <f>[5]group_Huangtu.intersect2.geneli!D19</f>
        <v>biological_process</v>
      </c>
      <c r="F20" s="120" t="str">
        <f>[5]group_Huangtu.intersect2.geneli!E19</f>
        <v>Bualt02G0034800</v>
      </c>
    </row>
    <row r="21" spans="1:6" s="54" customFormat="1" ht="15.75">
      <c r="A21" s="120"/>
      <c r="B21" s="120" t="str">
        <f>[5]group_Huangtu.intersect2.geneli!A20</f>
        <v>GO:0031047</v>
      </c>
      <c r="C21" s="120">
        <f>[5]group_Huangtu.intersect2.geneli!B20</f>
        <v>2.2581427512552699E-2</v>
      </c>
      <c r="D21" s="120" t="str">
        <f>[5]group_Huangtu.intersect2.geneli!C20</f>
        <v>gene silencing by RNA</v>
      </c>
      <c r="E21" s="120" t="str">
        <f>[5]group_Huangtu.intersect2.geneli!D20</f>
        <v>biological_process</v>
      </c>
      <c r="F21" s="120" t="str">
        <f>[5]group_Huangtu.intersect2.geneli!E20</f>
        <v>Bualt02G0034800</v>
      </c>
    </row>
    <row r="22" spans="1:6" s="54" customFormat="1" ht="15.75">
      <c r="A22" s="120"/>
      <c r="B22" s="120" t="str">
        <f>[5]group_Huangtu.intersect2.geneli!A21</f>
        <v>GO:0003743</v>
      </c>
      <c r="C22" s="120">
        <f>[5]group_Huangtu.intersect2.geneli!B21</f>
        <v>2.56487298689086E-2</v>
      </c>
      <c r="D22" s="120" t="str">
        <f>[5]group_Huangtu.intersect2.geneli!C21</f>
        <v>translation initiation factor activity</v>
      </c>
      <c r="E22" s="120" t="str">
        <f>[5]group_Huangtu.intersect2.geneli!D21</f>
        <v>molecular_function</v>
      </c>
      <c r="F22" s="120" t="str">
        <f>[5]group_Huangtu.intersect2.geneli!E21</f>
        <v>Bualt02G0034800</v>
      </c>
    </row>
    <row r="23" spans="1:6" s="54" customFormat="1" ht="15.75">
      <c r="A23" s="120"/>
      <c r="B23" s="120" t="str">
        <f>[5]group_Huangtu.intersect2.geneli!A22</f>
        <v>GO:0048366</v>
      </c>
      <c r="C23" s="120">
        <f>[5]group_Huangtu.intersect2.geneli!B22</f>
        <v>4.9481999352039202E-2</v>
      </c>
      <c r="D23" s="120" t="str">
        <f>[5]group_Huangtu.intersect2.geneli!C22</f>
        <v>leaf development</v>
      </c>
      <c r="E23" s="120" t="str">
        <f>[5]group_Huangtu.intersect2.geneli!D22</f>
        <v>biological_process</v>
      </c>
      <c r="F23" s="120" t="str">
        <f>[5]group_Huangtu.intersect2.geneli!E22</f>
        <v>Bualt02G0034800</v>
      </c>
    </row>
    <row r="24" spans="1:6" s="54" customFormat="1" ht="15.75">
      <c r="A24" s="120"/>
      <c r="B24" s="120" t="str">
        <f>[5]group_Huangtu.intersect2.geneli!A23</f>
        <v>GO:0060154</v>
      </c>
      <c r="C24" s="120">
        <f>[5]group_Huangtu.intersect2.geneli!B23</f>
        <v>2.2339379858815099E-4</v>
      </c>
      <c r="D24" s="120" t="str">
        <f>[5]group_Huangtu.intersect2.geneli!C23</f>
        <v>cellular process regulating host cell cycle in response to virus</v>
      </c>
      <c r="E24" s="120" t="str">
        <f>[5]group_Huangtu.intersect2.geneli!D23</f>
        <v>biological_process</v>
      </c>
      <c r="F24" s="120" t="str">
        <f>[5]group_Huangtu.intersect2.geneli!E23</f>
        <v>Bualt04G0015000</v>
      </c>
    </row>
    <row r="25" spans="1:6" s="54" customFormat="1" ht="15.75">
      <c r="A25" s="120"/>
      <c r="B25" s="120" t="str">
        <f>[5]group_Huangtu.intersect2.geneli!A24</f>
        <v>GO:0034450</v>
      </c>
      <c r="C25" s="120">
        <f>[5]group_Huangtu.intersect2.geneli!B24</f>
        <v>2.45513675854771E-3</v>
      </c>
      <c r="D25" s="120" t="str">
        <f>[5]group_Huangtu.intersect2.geneli!C24</f>
        <v>ubiquitin-ubiquitin ligase activity</v>
      </c>
      <c r="E25" s="120" t="str">
        <f>[5]group_Huangtu.intersect2.geneli!D24</f>
        <v>molecular_function</v>
      </c>
      <c r="F25" s="120" t="str">
        <f>[5]group_Huangtu.intersect2.geneli!E24</f>
        <v>Bualt04G0015000</v>
      </c>
    </row>
    <row r="26" spans="1:6" s="54" customFormat="1" ht="15.75">
      <c r="A26" s="120"/>
      <c r="B26" s="120" t="str">
        <f>[5]group_Huangtu.intersect2.geneli!A25</f>
        <v>GO:0000151</v>
      </c>
      <c r="C26" s="120">
        <f>[5]group_Huangtu.intersect2.geneli!B25</f>
        <v>6.0176343170240997E-3</v>
      </c>
      <c r="D26" s="120" t="str">
        <f>[5]group_Huangtu.intersect2.geneli!C25</f>
        <v>ubiquitin ligase complex</v>
      </c>
      <c r="E26" s="120" t="str">
        <f>[5]group_Huangtu.intersect2.geneli!D25</f>
        <v>cellular_component</v>
      </c>
      <c r="F26" s="120" t="str">
        <f>[5]group_Huangtu.intersect2.geneli!E25</f>
        <v>Bualt04G0015000</v>
      </c>
    </row>
    <row r="27" spans="1:6" s="54" customFormat="1" ht="15.75">
      <c r="A27" s="120"/>
      <c r="B27" s="120" t="str">
        <f>[5]group_Huangtu.intersect2.geneli!A26</f>
        <v>GO:0030163</v>
      </c>
      <c r="C27" s="120">
        <f>[5]group_Huangtu.intersect2.geneli!B26</f>
        <v>2.2142611601324601E-2</v>
      </c>
      <c r="D27" s="120" t="str">
        <f>[5]group_Huangtu.intersect2.geneli!C26</f>
        <v>protein catabolic process</v>
      </c>
      <c r="E27" s="120" t="str">
        <f>[5]group_Huangtu.intersect2.geneli!D26</f>
        <v>biological_process</v>
      </c>
      <c r="F27" s="120" t="str">
        <f>[5]group_Huangtu.intersect2.geneli!E26</f>
        <v>Bualt04G0015000</v>
      </c>
    </row>
    <row r="28" spans="1:6" s="54" customFormat="1" ht="15.75">
      <c r="A28" s="120" t="s">
        <v>1029</v>
      </c>
      <c r="B28" s="120"/>
      <c r="C28" s="120"/>
      <c r="D28" s="120"/>
      <c r="E28" s="120"/>
      <c r="F28" s="120"/>
    </row>
    <row r="29" spans="1:6" s="54" customFormat="1" ht="15.75">
      <c r="A29" s="120"/>
      <c r="B29" s="120" t="str">
        <f>[6]group_Sichuan.intersect2.geneli!A2</f>
        <v>GO:0045879</v>
      </c>
      <c r="C29" s="120">
        <f>[6]group_Sichuan.intersect2.geneli!B2</f>
        <v>6.2550263604682296E-4</v>
      </c>
      <c r="D29" s="120" t="str">
        <f>[6]group_Sichuan.intersect2.geneli!C2</f>
        <v>negative regulation of smoothened signaling pathway</v>
      </c>
      <c r="E29" s="120" t="str">
        <f>[6]group_Sichuan.intersect2.geneli!D2</f>
        <v>biological_process</v>
      </c>
      <c r="F29" s="120" t="str">
        <f>[6]group_Sichuan.intersect2.geneli!E2</f>
        <v>Bualt14G0101800</v>
      </c>
    </row>
    <row r="30" spans="1:6" s="54" customFormat="1" ht="15.75">
      <c r="A30" s="120"/>
      <c r="B30" s="120" t="str">
        <f>[6]group_Sichuan.intersect2.geneli!A3</f>
        <v>GO:0002944</v>
      </c>
      <c r="C30" s="120">
        <f>[6]group_Sichuan.intersect2.geneli!B3</f>
        <v>1.2506419489951E-3</v>
      </c>
      <c r="D30" s="120" t="str">
        <f>[6]group_Sichuan.intersect2.geneli!C3</f>
        <v>cyclin K-CDK12 complex</v>
      </c>
      <c r="E30" s="120" t="str">
        <f>[6]group_Sichuan.intersect2.geneli!D3</f>
        <v>cellular_component</v>
      </c>
      <c r="F30" s="120" t="str">
        <f>[6]group_Sichuan.intersect2.geneli!E3</f>
        <v>Bualt04G0012000</v>
      </c>
    </row>
    <row r="31" spans="1:6" s="54" customFormat="1" ht="15.75">
      <c r="A31" s="120"/>
      <c r="B31" s="120" t="str">
        <f>[6]group_Sichuan.intersect2.geneli!A4</f>
        <v>GO:0043405</v>
      </c>
      <c r="C31" s="120">
        <f>[6]group_Sichuan.intersect2.geneli!B4</f>
        <v>1.2506419489951E-3</v>
      </c>
      <c r="D31" s="120" t="str">
        <f>[6]group_Sichuan.intersect2.geneli!C4</f>
        <v>regulation of MAP kinase activity</v>
      </c>
      <c r="E31" s="120" t="str">
        <f>[6]group_Sichuan.intersect2.geneli!D4</f>
        <v>biological_process</v>
      </c>
      <c r="F31" s="120" t="str">
        <f>[6]group_Sichuan.intersect2.geneli!E4</f>
        <v>Bualt04G0012000</v>
      </c>
    </row>
    <row r="32" spans="1:6" s="54" customFormat="1" ht="15.75">
      <c r="A32" s="120"/>
      <c r="B32" s="120" t="str">
        <f>[6]group_Sichuan.intersect2.geneli!A5</f>
        <v>GO:0019781</v>
      </c>
      <c r="C32" s="120">
        <f>[6]group_Sichuan.intersect2.geneli!B5</f>
        <v>1.87541813365614E-3</v>
      </c>
      <c r="D32" s="120" t="str">
        <f>[6]group_Sichuan.intersect2.geneli!C5</f>
        <v>NEDD8 activating enzyme activity</v>
      </c>
      <c r="E32" s="120" t="str">
        <f>[6]group_Sichuan.intersect2.geneli!D5</f>
        <v>molecular_function</v>
      </c>
      <c r="F32" s="120" t="str">
        <f>[6]group_Sichuan.intersect2.geneli!E5</f>
        <v>Bualt14G0101800</v>
      </c>
    </row>
    <row r="33" spans="1:6" s="54" customFormat="1" ht="15.75">
      <c r="A33" s="120"/>
      <c r="B33" s="120" t="str">
        <f>[6]group_Sichuan.intersect2.geneli!A6</f>
        <v>GO:0019908</v>
      </c>
      <c r="C33" s="120">
        <f>[6]group_Sichuan.intersect2.geneli!B6</f>
        <v>1.87541813365614E-3</v>
      </c>
      <c r="D33" s="120" t="str">
        <f>[6]group_Sichuan.intersect2.geneli!C6</f>
        <v>nuclear cyclin-dependent protein kinase holoenzyme complex</v>
      </c>
      <c r="E33" s="120" t="str">
        <f>[6]group_Sichuan.intersect2.geneli!D6</f>
        <v>cellular_component</v>
      </c>
      <c r="F33" s="120" t="str">
        <f>[6]group_Sichuan.intersect2.geneli!E6</f>
        <v>Bualt04G0012000</v>
      </c>
    </row>
    <row r="34" spans="1:6" s="54" customFormat="1" ht="15.75">
      <c r="A34" s="120"/>
      <c r="B34" s="120" t="str">
        <f>[6]group_Sichuan.intersect2.geneli!A7</f>
        <v>GO:0030332</v>
      </c>
      <c r="C34" s="120">
        <f>[6]group_Sichuan.intersect2.geneli!B7</f>
        <v>3.1238818968830199E-3</v>
      </c>
      <c r="D34" s="120" t="str">
        <f>[6]group_Sichuan.intersect2.geneli!C7</f>
        <v>cyclin binding</v>
      </c>
      <c r="E34" s="120" t="str">
        <f>[6]group_Sichuan.intersect2.geneli!D7</f>
        <v>molecular_function</v>
      </c>
      <c r="F34" s="120" t="str">
        <f>[6]group_Sichuan.intersect2.geneli!E7</f>
        <v>Bualt04G0012000</v>
      </c>
    </row>
    <row r="35" spans="1:6" s="54" customFormat="1" ht="15.75">
      <c r="A35" s="120"/>
      <c r="B35" s="120" t="str">
        <f>[6]group_Sichuan.intersect2.geneli!A8</f>
        <v>GO:0015773</v>
      </c>
      <c r="C35" s="120">
        <f>[6]group_Sichuan.intersect2.geneli!B8</f>
        <v>3.74756986459289E-3</v>
      </c>
      <c r="D35" s="120" t="str">
        <f>[6]group_Sichuan.intersect2.geneli!C8</f>
        <v>raffinose transport</v>
      </c>
      <c r="E35" s="120" t="str">
        <f>[6]group_Sichuan.intersect2.geneli!D8</f>
        <v>biological_process</v>
      </c>
      <c r="F35" s="120" t="str">
        <f>[6]group_Sichuan.intersect2.geneli!E8</f>
        <v>Bualt12G0108000</v>
      </c>
    </row>
    <row r="36" spans="1:6" s="54" customFormat="1" ht="15.75">
      <c r="A36" s="120"/>
      <c r="B36" s="120" t="str">
        <f>[6]group_Sichuan.intersect2.geneli!A9</f>
        <v>GO:0016881</v>
      </c>
      <c r="C36" s="120">
        <f>[6]group_Sichuan.intersect2.geneli!B9</f>
        <v>3.74756986459289E-3</v>
      </c>
      <c r="D36" s="120" t="str">
        <f>[6]group_Sichuan.intersect2.geneli!C9</f>
        <v>acid-amino acid ligase activity</v>
      </c>
      <c r="E36" s="120" t="str">
        <f>[6]group_Sichuan.intersect2.geneli!D9</f>
        <v>molecular_function</v>
      </c>
      <c r="F36" s="120" t="str">
        <f>[6]group_Sichuan.intersect2.geneli!E9</f>
        <v>Bualt14G0101800</v>
      </c>
    </row>
    <row r="37" spans="1:6" s="54" customFormat="1" ht="15.75">
      <c r="A37" s="120"/>
      <c r="B37" s="120" t="str">
        <f>[6]group_Sichuan.intersect2.geneli!A10</f>
        <v>GO:0070816</v>
      </c>
      <c r="C37" s="120">
        <f>[6]group_Sichuan.intersect2.geneli!B10</f>
        <v>3.74756986459289E-3</v>
      </c>
      <c r="D37" s="120" t="str">
        <f>[6]group_Sichuan.intersect2.geneli!C10</f>
        <v>phosphorylation of RNA polymerase II C-terminal domain</v>
      </c>
      <c r="E37" s="120" t="str">
        <f>[6]group_Sichuan.intersect2.geneli!D10</f>
        <v>biological_process</v>
      </c>
      <c r="F37" s="120" t="str">
        <f>[6]group_Sichuan.intersect2.geneli!E10</f>
        <v>Bualt04G0012000</v>
      </c>
    </row>
    <row r="38" spans="1:6" s="54" customFormat="1" ht="15.75">
      <c r="A38" s="120"/>
      <c r="B38" s="120" t="str">
        <f>[6]group_Sichuan.intersect2.geneli!A11</f>
        <v>GO:0047216</v>
      </c>
      <c r="C38" s="120">
        <f>[6]group_Sichuan.intersect2.geneli!B11</f>
        <v>4.3708954823036298E-3</v>
      </c>
      <c r="D38" s="120" t="str">
        <f>[6]group_Sichuan.intersect2.geneli!C11</f>
        <v>inositol 3-alpha-galactosyltransferase activity</v>
      </c>
      <c r="E38" s="120" t="str">
        <f>[6]group_Sichuan.intersect2.geneli!D11</f>
        <v>molecular_function</v>
      </c>
      <c r="F38" s="120" t="str">
        <f>[6]group_Sichuan.intersect2.geneli!E11</f>
        <v>Bualt12G0108000</v>
      </c>
    </row>
    <row r="39" spans="1:6" s="54" customFormat="1" ht="15.75">
      <c r="A39" s="120"/>
      <c r="B39" s="120" t="str">
        <f>[6]group_Sichuan.intersect2.geneli!A12</f>
        <v>GO:0052576</v>
      </c>
      <c r="C39" s="120">
        <f>[6]group_Sichuan.intersect2.geneli!B12</f>
        <v>4.3708954823036298E-3</v>
      </c>
      <c r="D39" s="120" t="str">
        <f>[6]group_Sichuan.intersect2.geneli!C12</f>
        <v>carbohydrate storage</v>
      </c>
      <c r="E39" s="120" t="str">
        <f>[6]group_Sichuan.intersect2.geneli!D12</f>
        <v>biological_process</v>
      </c>
      <c r="F39" s="120" t="str">
        <f>[6]group_Sichuan.intersect2.geneli!E12</f>
        <v>Bualt12G0108000</v>
      </c>
    </row>
    <row r="40" spans="1:6" s="54" customFormat="1" ht="15.75">
      <c r="A40" s="120"/>
      <c r="B40" s="120" t="str">
        <f>[6]group_Sichuan.intersect2.geneli!A13</f>
        <v>GO:0008641</v>
      </c>
      <c r="C40" s="120">
        <f>[6]group_Sichuan.intersect2.geneli!B13</f>
        <v>5.6164604449640797E-3</v>
      </c>
      <c r="D40" s="120" t="str">
        <f>[6]group_Sichuan.intersect2.geneli!C13</f>
        <v>small protein activating enzyme activity</v>
      </c>
      <c r="E40" s="120" t="str">
        <f>[6]group_Sichuan.intersect2.geneli!D13</f>
        <v>molecular_function</v>
      </c>
      <c r="F40" s="120" t="str">
        <f>[6]group_Sichuan.intersect2.geneli!E13</f>
        <v>Bualt14G0101800</v>
      </c>
    </row>
    <row r="41" spans="1:6" s="54" customFormat="1" ht="15.75">
      <c r="A41" s="120"/>
      <c r="B41" s="120" t="str">
        <f>[6]group_Sichuan.intersect2.geneli!A14</f>
        <v>GO:0010325</v>
      </c>
      <c r="C41" s="120">
        <f>[6]group_Sichuan.intersect2.geneli!B14</f>
        <v>5.6164604449640797E-3</v>
      </c>
      <c r="D41" s="120" t="str">
        <f>[6]group_Sichuan.intersect2.geneli!C14</f>
        <v>raffinose family oligosaccharide biosynthetic process</v>
      </c>
      <c r="E41" s="120" t="str">
        <f>[6]group_Sichuan.intersect2.geneli!D14</f>
        <v>biological_process</v>
      </c>
      <c r="F41" s="120" t="str">
        <f>[6]group_Sichuan.intersect2.geneli!E14</f>
        <v>Bualt12G0108000</v>
      </c>
    </row>
    <row r="42" spans="1:6" s="54" customFormat="1" ht="15.75">
      <c r="A42" s="120"/>
      <c r="B42" s="120" t="str">
        <f>[6]group_Sichuan.intersect2.geneli!A15</f>
        <v>GO:0045116</v>
      </c>
      <c r="C42" s="120">
        <f>[6]group_Sichuan.intersect2.geneli!B15</f>
        <v>5.6164604449640797E-3</v>
      </c>
      <c r="D42" s="120" t="str">
        <f>[6]group_Sichuan.intersect2.geneli!C15</f>
        <v>protein neddylation</v>
      </c>
      <c r="E42" s="120" t="str">
        <f>[6]group_Sichuan.intersect2.geneli!D15</f>
        <v>biological_process</v>
      </c>
      <c r="F42" s="120" t="str">
        <f>[6]group_Sichuan.intersect2.geneli!E15</f>
        <v>Bualt14G0101800</v>
      </c>
    </row>
    <row r="43" spans="1:6" s="54" customFormat="1" ht="15.75">
      <c r="A43" s="120"/>
      <c r="B43" s="120" t="str">
        <f>[6]group_Sichuan.intersect2.geneli!A16</f>
        <v>GO:0019863</v>
      </c>
      <c r="C43" s="120">
        <f>[6]group_Sichuan.intersect2.geneli!B16</f>
        <v>9.9645523251693704E-3</v>
      </c>
      <c r="D43" s="120" t="str">
        <f>[6]group_Sichuan.intersect2.geneli!C16</f>
        <v>IgE binding</v>
      </c>
      <c r="E43" s="120" t="str">
        <f>[6]group_Sichuan.intersect2.geneli!D16</f>
        <v>molecular_function</v>
      </c>
      <c r="F43" s="120" t="str">
        <f>[6]group_Sichuan.intersect2.geneli!E16</f>
        <v>Bualt14G0005100</v>
      </c>
    </row>
    <row r="44" spans="1:6" s="54" customFormat="1" ht="15.75">
      <c r="A44" s="120"/>
      <c r="B44" s="120" t="str">
        <f>[6]group_Sichuan.intersect2.geneli!A17</f>
        <v>GO:0043484</v>
      </c>
      <c r="C44" s="120">
        <f>[6]group_Sichuan.intersect2.geneli!B17</f>
        <v>1.18226102365468E-2</v>
      </c>
      <c r="D44" s="120" t="str">
        <f>[6]group_Sichuan.intersect2.geneli!C17</f>
        <v>regulation of RNA splicing</v>
      </c>
      <c r="E44" s="120" t="str">
        <f>[6]group_Sichuan.intersect2.geneli!D17</f>
        <v>biological_process</v>
      </c>
      <c r="F44" s="120" t="str">
        <f>[6]group_Sichuan.intersect2.geneli!E17</f>
        <v>Bualt04G0012000</v>
      </c>
    </row>
    <row r="45" spans="1:6" s="54" customFormat="1" ht="15.75">
      <c r="A45" s="120"/>
      <c r="B45" s="120" t="str">
        <f>[6]group_Sichuan.intersect2.geneli!A18</f>
        <v>GO:0005524</v>
      </c>
      <c r="C45" s="120">
        <f>[6]group_Sichuan.intersect2.geneli!B18</f>
        <v>1.2832019828936199E-2</v>
      </c>
      <c r="D45" s="120" t="str">
        <f>[6]group_Sichuan.intersect2.geneli!C18</f>
        <v>ATP binding</v>
      </c>
      <c r="E45" s="120" t="str">
        <f>[6]group_Sichuan.intersect2.geneli!D18</f>
        <v>molecular_function</v>
      </c>
      <c r="F45" s="120" t="str">
        <f>[6]group_Sichuan.intersect2.geneli!E18</f>
        <v>Bualt04G0012000, Bualt07G0115000, Bualt13G0073000, Bualt14G0060700, Bualt14G0101800, Bualt14G0101900</v>
      </c>
    </row>
    <row r="46" spans="1:6" s="54" customFormat="1" ht="15.75">
      <c r="A46" s="120"/>
      <c r="B46" s="120" t="str">
        <f>[6]group_Sichuan.intersect2.geneli!A19</f>
        <v>GO:0002230</v>
      </c>
      <c r="C46" s="120">
        <f>[6]group_Sichuan.intersect2.geneli!B19</f>
        <v>1.30595160331042E-2</v>
      </c>
      <c r="D46" s="120" t="str">
        <f>[6]group_Sichuan.intersect2.geneli!C19</f>
        <v>positive regulation of defense response to virus by host</v>
      </c>
      <c r="E46" s="120" t="str">
        <f>[6]group_Sichuan.intersect2.geneli!D19</f>
        <v>biological_process</v>
      </c>
      <c r="F46" s="120" t="str">
        <f>[6]group_Sichuan.intersect2.geneli!E19</f>
        <v>Bualt14G0060700</v>
      </c>
    </row>
    <row r="47" spans="1:6" s="54" customFormat="1" ht="15.75">
      <c r="A47" s="120"/>
      <c r="B47" s="120" t="str">
        <f>[6]group_Sichuan.intersect2.geneli!A20</f>
        <v>GO:0006012</v>
      </c>
      <c r="C47" s="120">
        <f>[6]group_Sichuan.intersect2.geneli!B20</f>
        <v>1.55290158285823E-2</v>
      </c>
      <c r="D47" s="120" t="str">
        <f>[6]group_Sichuan.intersect2.geneli!C20</f>
        <v>galactose metabolic process</v>
      </c>
      <c r="E47" s="120" t="str">
        <f>[6]group_Sichuan.intersect2.geneli!D20</f>
        <v>biological_process</v>
      </c>
      <c r="F47" s="120" t="str">
        <f>[6]group_Sichuan.intersect2.geneli!E20</f>
        <v>Bualt12G0108000</v>
      </c>
    </row>
    <row r="48" spans="1:6" s="54" customFormat="1" ht="15.75">
      <c r="A48" s="120"/>
      <c r="B48" s="120" t="str">
        <f>[6]group_Sichuan.intersect2.geneli!A21</f>
        <v>GO:0005388</v>
      </c>
      <c r="C48" s="120">
        <f>[6]group_Sichuan.intersect2.geneli!B21</f>
        <v>1.7992776838656299E-2</v>
      </c>
      <c r="D48" s="120" t="str">
        <f>[6]group_Sichuan.intersect2.geneli!C21</f>
        <v>calcium-transporting ATPase activity</v>
      </c>
      <c r="E48" s="120" t="str">
        <f>[6]group_Sichuan.intersect2.geneli!D21</f>
        <v>molecular_function</v>
      </c>
      <c r="F48" s="120" t="str">
        <f>[6]group_Sichuan.intersect2.geneli!E21</f>
        <v>Bualt14G0101900</v>
      </c>
    </row>
    <row r="49" spans="1:6" s="54" customFormat="1" ht="15.75">
      <c r="A49" s="120"/>
      <c r="B49" s="120" t="str">
        <f>[6]group_Sichuan.intersect2.geneli!A22</f>
        <v>GO:0071446</v>
      </c>
      <c r="C49" s="120">
        <f>[6]group_Sichuan.intersect2.geneli!B22</f>
        <v>1.7992776838656299E-2</v>
      </c>
      <c r="D49" s="120" t="str">
        <f>[6]group_Sichuan.intersect2.geneli!C22</f>
        <v>cellular response to salicylic acid stimulus</v>
      </c>
      <c r="E49" s="120" t="str">
        <f>[6]group_Sichuan.intersect2.geneli!D22</f>
        <v>biological_process</v>
      </c>
      <c r="F49" s="120" t="str">
        <f>[6]group_Sichuan.intersect2.geneli!E22</f>
        <v>Bualt14G0060700</v>
      </c>
    </row>
    <row r="50" spans="1:6" s="54" customFormat="1" ht="15.75">
      <c r="A50" s="120"/>
      <c r="B50" s="120" t="str">
        <f>[6]group_Sichuan.intersect2.geneli!A23</f>
        <v>GO:0047911</v>
      </c>
      <c r="C50" s="120">
        <f>[6]group_Sichuan.intersect2.geneli!B23</f>
        <v>1.9222509147772099E-2</v>
      </c>
      <c r="D50" s="120" t="str">
        <f>[6]group_Sichuan.intersect2.geneli!C23</f>
        <v>galacturan 1,4-alpha-galacturonidase activity</v>
      </c>
      <c r="E50" s="120" t="str">
        <f>[6]group_Sichuan.intersect2.geneli!D23</f>
        <v>molecular_function</v>
      </c>
      <c r="F50" s="120" t="str">
        <f>[6]group_Sichuan.intersect2.geneli!E23</f>
        <v>Bualt14G0005100</v>
      </c>
    </row>
    <row r="51" spans="1:6" s="54" customFormat="1" ht="15.75">
      <c r="A51" s="120"/>
      <c r="B51" s="120" t="str">
        <f>[6]group_Sichuan.intersect2.geneli!A24</f>
        <v>GO:0008559</v>
      </c>
      <c r="C51" s="120">
        <f>[6]group_Sichuan.intersect2.geneli!B24</f>
        <v>2.1677685058122401E-2</v>
      </c>
      <c r="D51" s="120" t="str">
        <f>[6]group_Sichuan.intersect2.geneli!C24</f>
        <v>xenobiotic-transporting ATPase activity</v>
      </c>
      <c r="E51" s="120" t="str">
        <f>[6]group_Sichuan.intersect2.geneli!D24</f>
        <v>molecular_function</v>
      </c>
      <c r="F51" s="120" t="str">
        <f>[6]group_Sichuan.intersect2.geneli!E24</f>
        <v>Bualt07G0115000</v>
      </c>
    </row>
    <row r="52" spans="1:6" s="54" customFormat="1" ht="15.75">
      <c r="A52" s="120"/>
      <c r="B52" s="120" t="str">
        <f>[6]group_Sichuan.intersect2.geneli!A25</f>
        <v>GO:0016705</v>
      </c>
      <c r="C52" s="120">
        <f>[6]group_Sichuan.intersect2.geneli!B25</f>
        <v>2.6099619539488798E-2</v>
      </c>
      <c r="D52" s="120" t="str">
        <f>[6]group_Sichuan.intersect2.geneli!C25</f>
        <v>oxidoreductase activity, acting on paired donors, with incorporation or reduction of molecular oxygen</v>
      </c>
      <c r="E52" s="120" t="str">
        <f>[6]group_Sichuan.intersect2.geneli!D25</f>
        <v>molecular_function</v>
      </c>
      <c r="F52" s="120" t="str">
        <f>[6]group_Sichuan.intersect2.geneli!E25</f>
        <v>Bualt07G0114700, Bualt07G0114900</v>
      </c>
    </row>
    <row r="53" spans="1:6" s="54" customFormat="1" ht="15.75">
      <c r="A53" s="120"/>
      <c r="B53" s="120" t="str">
        <f>[6]group_Sichuan.intersect2.geneli!A26</f>
        <v>GO:0008353</v>
      </c>
      <c r="C53" s="120">
        <f>[6]group_Sichuan.intersect2.geneli!B26</f>
        <v>2.7180979463232498E-2</v>
      </c>
      <c r="D53" s="120" t="str">
        <f>[6]group_Sichuan.intersect2.geneli!C26</f>
        <v>RNA polymerase II carboxy-terminal domain kinase activity</v>
      </c>
      <c r="E53" s="120" t="str">
        <f>[6]group_Sichuan.intersect2.geneli!D26</f>
        <v>molecular_function</v>
      </c>
      <c r="F53" s="120" t="str">
        <f>[6]group_Sichuan.intersect2.geneli!E26</f>
        <v>Bualt04G0012000</v>
      </c>
    </row>
    <row r="54" spans="1:6" s="54" customFormat="1" ht="15.75">
      <c r="A54" s="120"/>
      <c r="B54" s="120" t="str">
        <f>[6]group_Sichuan.intersect2.geneli!A27</f>
        <v>GO:0004693</v>
      </c>
      <c r="C54" s="120">
        <f>[6]group_Sichuan.intersect2.geneli!B27</f>
        <v>2.90090134760356E-2</v>
      </c>
      <c r="D54" s="120" t="str">
        <f>[6]group_Sichuan.intersect2.geneli!C27</f>
        <v>cyclin-dependent protein serine/threonine kinase activity</v>
      </c>
      <c r="E54" s="120" t="str">
        <f>[6]group_Sichuan.intersect2.geneli!D27</f>
        <v>molecular_function</v>
      </c>
      <c r="F54" s="120" t="str">
        <f>[6]group_Sichuan.intersect2.geneli!E27</f>
        <v>Bualt04G0012000</v>
      </c>
    </row>
    <row r="55" spans="1:6" s="54" customFormat="1" ht="15.75">
      <c r="A55" s="120"/>
      <c r="B55" s="120" t="str">
        <f>[6]group_Sichuan.intersect2.geneli!A28</f>
        <v>GO:0004497</v>
      </c>
      <c r="C55" s="120">
        <f>[6]group_Sichuan.intersect2.geneli!B28</f>
        <v>2.9264557309636001E-2</v>
      </c>
      <c r="D55" s="120" t="str">
        <f>[6]group_Sichuan.intersect2.geneli!C28</f>
        <v>monooxygenase activity</v>
      </c>
      <c r="E55" s="120" t="str">
        <f>[6]group_Sichuan.intersect2.geneli!D28</f>
        <v>molecular_function</v>
      </c>
      <c r="F55" s="120" t="str">
        <f>[6]group_Sichuan.intersect2.geneli!E28</f>
        <v>Bualt07G0114700, Bualt07G0114900</v>
      </c>
    </row>
    <row r="56" spans="1:6" s="54" customFormat="1" ht="15.75">
      <c r="A56" s="120"/>
      <c r="B56" s="120" t="str">
        <f>[6]group_Sichuan.intersect2.geneli!A29</f>
        <v>GO:0051707</v>
      </c>
      <c r="C56" s="120">
        <f>[6]group_Sichuan.intersect2.geneli!B29</f>
        <v>2.96176489724016E-2</v>
      </c>
      <c r="D56" s="120" t="str">
        <f>[6]group_Sichuan.intersect2.geneli!C29</f>
        <v>response to other organism</v>
      </c>
      <c r="E56" s="120" t="str">
        <f>[6]group_Sichuan.intersect2.geneli!D29</f>
        <v>biological_process</v>
      </c>
      <c r="F56" s="120" t="str">
        <f>[6]group_Sichuan.intersect2.geneli!E29</f>
        <v>Bualt14G0060700</v>
      </c>
    </row>
    <row r="57" spans="1:6" s="54" customFormat="1" ht="15.75">
      <c r="A57" s="120"/>
      <c r="B57" s="120" t="str">
        <f>[6]group_Sichuan.intersect2.geneli!A30</f>
        <v>GO:0016102</v>
      </c>
      <c r="C57" s="120">
        <f>[6]group_Sichuan.intersect2.geneli!B30</f>
        <v>3.2048650163081199E-2</v>
      </c>
      <c r="D57" s="120" t="str">
        <f>[6]group_Sichuan.intersect2.geneli!C30</f>
        <v>diterpenoid biosynthetic process</v>
      </c>
      <c r="E57" s="120" t="str">
        <f>[6]group_Sichuan.intersect2.geneli!D30</f>
        <v>biological_process</v>
      </c>
      <c r="F57" s="120" t="str">
        <f>[6]group_Sichuan.intersect2.geneli!E30</f>
        <v>Bualt07G0114700</v>
      </c>
    </row>
    <row r="58" spans="1:6" s="54" customFormat="1" ht="15.75">
      <c r="A58" s="120"/>
      <c r="B58" s="120" t="str">
        <f>[6]group_Sichuan.intersect2.geneli!A31</f>
        <v>GO:0008565</v>
      </c>
      <c r="C58" s="120">
        <f>[6]group_Sichuan.intersect2.geneli!B31</f>
        <v>3.3262028944248401E-2</v>
      </c>
      <c r="D58" s="120" t="str">
        <f>[6]group_Sichuan.intersect2.geneli!C31</f>
        <v>protein transporter activity</v>
      </c>
      <c r="E58" s="120" t="str">
        <f>[6]group_Sichuan.intersect2.geneli!D31</f>
        <v>molecular_function</v>
      </c>
      <c r="F58" s="120" t="str">
        <f>[6]group_Sichuan.intersect2.geneli!E31</f>
        <v>Bualt14G0101800</v>
      </c>
    </row>
    <row r="59" spans="1:6" s="54" customFormat="1" ht="15.75">
      <c r="A59" s="120"/>
      <c r="B59" s="120" t="str">
        <f>[6]group_Sichuan.intersect2.geneli!A32</f>
        <v>GO:0070417</v>
      </c>
      <c r="C59" s="120">
        <f>[6]group_Sichuan.intersect2.geneli!B32</f>
        <v>3.5684550475645803E-2</v>
      </c>
      <c r="D59" s="120" t="str">
        <f>[6]group_Sichuan.intersect2.geneli!C32</f>
        <v>cellular response to cold</v>
      </c>
      <c r="E59" s="120" t="str">
        <f>[6]group_Sichuan.intersect2.geneli!D32</f>
        <v>biological_process</v>
      </c>
      <c r="F59" s="133" t="str">
        <f>[6]group_Sichuan.intersect2.geneli!E32</f>
        <v>Bualt12G0108000</v>
      </c>
    </row>
    <row r="60" spans="1:6" s="54" customFormat="1" ht="15.75">
      <c r="A60" s="120"/>
      <c r="B60" s="120" t="str">
        <f>[6]group_Sichuan.intersect2.geneli!A33</f>
        <v>GO:0008080</v>
      </c>
      <c r="C60" s="120">
        <f>[6]group_Sichuan.intersect2.geneli!B33</f>
        <v>3.6893696260349398E-2</v>
      </c>
      <c r="D60" s="120" t="str">
        <f>[6]group_Sichuan.intersect2.geneli!C33</f>
        <v>N-acetyltransferase activity</v>
      </c>
      <c r="E60" s="120" t="str">
        <f>[6]group_Sichuan.intersect2.geneli!D33</f>
        <v>molecular_function</v>
      </c>
      <c r="F60" s="120" t="str">
        <f>[6]group_Sichuan.intersect2.geneli!E33</f>
        <v>Bualt14G0102000</v>
      </c>
    </row>
    <row r="61" spans="1:6" s="54" customFormat="1" ht="15.75">
      <c r="A61" s="120"/>
      <c r="B61" s="120" t="str">
        <f>[6]group_Sichuan.intersect2.geneli!A34</f>
        <v>GO:0016746</v>
      </c>
      <c r="C61" s="120">
        <f>[6]group_Sichuan.intersect2.geneli!B34</f>
        <v>3.8704775472609497E-2</v>
      </c>
      <c r="D61" s="120" t="str">
        <f>[6]group_Sichuan.intersect2.geneli!C34</f>
        <v>transferase activity, transferring acyl groups</v>
      </c>
      <c r="E61" s="120" t="str">
        <f>[6]group_Sichuan.intersect2.geneli!D34</f>
        <v>molecular_function</v>
      </c>
      <c r="F61" s="120" t="str">
        <f>[6]group_Sichuan.intersect2.geneli!E34</f>
        <v>Bualt14G0102000</v>
      </c>
    </row>
    <row r="62" spans="1:6" s="54" customFormat="1" ht="15.75">
      <c r="A62" s="120"/>
      <c r="B62" s="120" t="str">
        <f>[6]group_Sichuan.intersect2.geneli!A35</f>
        <v>GO:0004650</v>
      </c>
      <c r="C62" s="120">
        <f>[6]group_Sichuan.intersect2.geneli!B35</f>
        <v>3.9307765442741803E-2</v>
      </c>
      <c r="D62" s="120" t="str">
        <f>[6]group_Sichuan.intersect2.geneli!C35</f>
        <v>polygalacturonase activity</v>
      </c>
      <c r="E62" s="120" t="str">
        <f>[6]group_Sichuan.intersect2.geneli!D35</f>
        <v>molecular_function</v>
      </c>
      <c r="F62" s="120" t="str">
        <f>[6]group_Sichuan.intersect2.geneli!E35</f>
        <v>Bualt14G0005100</v>
      </c>
    </row>
    <row r="63" spans="1:6" s="54" customFormat="1" ht="15.75">
      <c r="A63" s="120"/>
      <c r="B63" s="120" t="str">
        <f>[6]group_Sichuan.intersect2.geneli!A36</f>
        <v>GO:0020037</v>
      </c>
      <c r="C63" s="120">
        <f>[6]group_Sichuan.intersect2.geneli!B36</f>
        <v>4.5420473067855502E-2</v>
      </c>
      <c r="D63" s="120" t="str">
        <f>[6]group_Sichuan.intersect2.geneli!C36</f>
        <v>heme binding</v>
      </c>
      <c r="E63" s="120" t="str">
        <f>[6]group_Sichuan.intersect2.geneli!D36</f>
        <v>molecular_function</v>
      </c>
      <c r="F63" s="120" t="str">
        <f>[6]group_Sichuan.intersect2.geneli!E36</f>
        <v>Bualt07G0114700, Bualt07G0114900</v>
      </c>
    </row>
    <row r="64" spans="1:6" s="54" customFormat="1" ht="15.75">
      <c r="A64" s="120"/>
      <c r="B64" s="120" t="str">
        <f>[6]group_Sichuan.intersect2.geneli!A37</f>
        <v>GO:0006606</v>
      </c>
      <c r="C64" s="120">
        <f>[6]group_Sichuan.intersect2.geneli!B37</f>
        <v>4.5917515087343999E-2</v>
      </c>
      <c r="D64" s="120" t="str">
        <f>[6]group_Sichuan.intersect2.geneli!C37</f>
        <v>protein import into nucleus</v>
      </c>
      <c r="E64" s="120" t="str">
        <f>[6]group_Sichuan.intersect2.geneli!D37</f>
        <v>biological_process</v>
      </c>
      <c r="F64" s="120" t="str">
        <f>[6]group_Sichuan.intersect2.geneli!E37</f>
        <v>Bualt14G0101800</v>
      </c>
    </row>
    <row r="65" spans="1:6" s="54" customFormat="1" ht="15.75">
      <c r="A65" s="120"/>
      <c r="B65" s="120" t="str">
        <f>[6]group_Sichuan.intersect2.geneli!A38</f>
        <v>GO:0042626</v>
      </c>
      <c r="C65" s="120">
        <f>[6]group_Sichuan.intersect2.geneli!B38</f>
        <v>4.5917515087343999E-2</v>
      </c>
      <c r="D65" s="120" t="str">
        <f>[6]group_Sichuan.intersect2.geneli!C38</f>
        <v>ATPase activity, coupled to transmembrane movement of substances</v>
      </c>
      <c r="E65" s="120" t="str">
        <f>[6]group_Sichuan.intersect2.geneli!D38</f>
        <v>molecular_function</v>
      </c>
      <c r="F65" s="120" t="str">
        <f>[6]group_Sichuan.intersect2.geneli!E38</f>
        <v>Bualt07G0115000</v>
      </c>
    </row>
    <row r="66" spans="1:6" s="54" customFormat="1" ht="15.75">
      <c r="A66" s="120" t="s">
        <v>1030</v>
      </c>
      <c r="B66" s="120"/>
      <c r="C66" s="120"/>
      <c r="D66" s="120"/>
      <c r="E66" s="120"/>
      <c r="F66" s="120"/>
    </row>
    <row r="67" spans="1:6" s="54" customFormat="1" ht="15.75">
      <c r="A67" s="120"/>
      <c r="B67" s="120" t="str">
        <f>[7]group_Tibet.intersect2.genelist!A2</f>
        <v>GO:0050764</v>
      </c>
      <c r="C67" s="120">
        <f>[7]group_Tibet.intersect2.genelist!B2</f>
        <v>1.0722902332231301E-3</v>
      </c>
      <c r="D67" s="120" t="str">
        <f>[7]group_Tibet.intersect2.genelist!C2</f>
        <v>regulation of phagocytosis</v>
      </c>
      <c r="E67" s="120" t="str">
        <f>[7]group_Tibet.intersect2.genelist!D2</f>
        <v>biological_process</v>
      </c>
      <c r="F67" s="120" t="str">
        <f>[7]group_Tibet.intersect2.genelist!E2</f>
        <v>Bualt01G0194000</v>
      </c>
    </row>
    <row r="68" spans="1:6" s="54" customFormat="1" ht="15.75">
      <c r="A68" s="120"/>
      <c r="B68" s="120" t="str">
        <f>[7]group_Tibet.intersect2.genelist!A3</f>
        <v>GO:0005355</v>
      </c>
      <c r="C68" s="120">
        <f>[7]group_Tibet.intersect2.genelist!B3</f>
        <v>2.06786081615732E-3</v>
      </c>
      <c r="D68" s="120" t="str">
        <f>[7]group_Tibet.intersect2.genelist!C3</f>
        <v>glucose transmembrane transporter activity</v>
      </c>
      <c r="E68" s="120" t="str">
        <f>[7]group_Tibet.intersect2.genelist!D3</f>
        <v>molecular_function</v>
      </c>
      <c r="F68" s="120" t="str">
        <f>[7]group_Tibet.intersect2.genelist!E3</f>
        <v>Bualt06G0145100, Bualt09G0008600</v>
      </c>
    </row>
    <row r="69" spans="1:6" s="54" customFormat="1" ht="15.75">
      <c r="A69" s="120"/>
      <c r="B69" s="120" t="str">
        <f>[7]group_Tibet.intersect2.genelist!A4</f>
        <v>GO:0035428</v>
      </c>
      <c r="C69" s="120">
        <f>[7]group_Tibet.intersect2.genelist!B4</f>
        <v>2.1331713134732401E-3</v>
      </c>
      <c r="D69" s="120" t="str">
        <f>[7]group_Tibet.intersect2.genelist!C4</f>
        <v>hexose transmembrane transport</v>
      </c>
      <c r="E69" s="120" t="str">
        <f>[7]group_Tibet.intersect2.genelist!D4</f>
        <v>biological_process</v>
      </c>
      <c r="F69" s="120" t="str">
        <f>[7]group_Tibet.intersect2.genelist!E4</f>
        <v>Bualt06G0145100, Bualt09G0008600</v>
      </c>
    </row>
    <row r="70" spans="1:6" s="54" customFormat="1" ht="15.75">
      <c r="A70" s="120"/>
      <c r="B70" s="120" t="str">
        <f>[7]group_Tibet.intersect2.genelist!A5</f>
        <v>GO:0046323</v>
      </c>
      <c r="C70" s="120">
        <f>[7]group_Tibet.intersect2.genelist!B5</f>
        <v>2.1331713134732401E-3</v>
      </c>
      <c r="D70" s="120" t="str">
        <f>[7]group_Tibet.intersect2.genelist!C5</f>
        <v>glucose import</v>
      </c>
      <c r="E70" s="120" t="str">
        <f>[7]group_Tibet.intersect2.genelist!D5</f>
        <v>biological_process</v>
      </c>
      <c r="F70" s="120" t="str">
        <f>[7]group_Tibet.intersect2.genelist!E5</f>
        <v>Bualt06G0145100, Bualt09G0008600</v>
      </c>
    </row>
    <row r="71" spans="1:6" s="54" customFormat="1" ht="15.75">
      <c r="A71" s="120"/>
      <c r="B71" s="120" t="str">
        <f>[7]group_Tibet.intersect2.genelist!A6</f>
        <v>GO:0030837</v>
      </c>
      <c r="C71" s="120">
        <f>[7]group_Tibet.intersect2.genelist!B6</f>
        <v>2.1434785194660399E-3</v>
      </c>
      <c r="D71" s="120" t="str">
        <f>[7]group_Tibet.intersect2.genelist!C6</f>
        <v>negative regulation of actin filament polymerization</v>
      </c>
      <c r="E71" s="120" t="str">
        <f>[7]group_Tibet.intersect2.genelist!D6</f>
        <v>biological_process</v>
      </c>
      <c r="F71" s="120" t="str">
        <f>[7]group_Tibet.intersect2.genelist!E6</f>
        <v>Bualt01G0194000</v>
      </c>
    </row>
    <row r="72" spans="1:6" s="54" customFormat="1" ht="15.75">
      <c r="A72" s="120"/>
      <c r="B72" s="120" t="str">
        <f>[7]group_Tibet.intersect2.genelist!A7</f>
        <v>GO:0045281</v>
      </c>
      <c r="C72" s="120">
        <f>[7]group_Tibet.intersect2.genelist!B7</f>
        <v>2.1434785194660399E-3</v>
      </c>
      <c r="D72" s="120" t="str">
        <f>[7]group_Tibet.intersect2.genelist!C7</f>
        <v>succinate dehydrogenase complex</v>
      </c>
      <c r="E72" s="120" t="str">
        <f>[7]group_Tibet.intersect2.genelist!D7</f>
        <v>cellular_component</v>
      </c>
      <c r="F72" s="120" t="str">
        <f>[7]group_Tibet.intersect2.genelist!E7</f>
        <v>Bualt16G0006000</v>
      </c>
    </row>
    <row r="73" spans="1:6" s="54" customFormat="1" ht="15.75">
      <c r="A73" s="120"/>
      <c r="B73" s="120" t="str">
        <f>[7]group_Tibet.intersect2.genelist!A8</f>
        <v>GO:0009504</v>
      </c>
      <c r="C73" s="120">
        <f>[7]group_Tibet.intersect2.genelist!B8</f>
        <v>2.26670414502886E-3</v>
      </c>
      <c r="D73" s="120" t="str">
        <f>[7]group_Tibet.intersect2.genelist!C8</f>
        <v>cell plate</v>
      </c>
      <c r="E73" s="120" t="str">
        <f>[7]group_Tibet.intersect2.genelist!D8</f>
        <v>cellular_component</v>
      </c>
      <c r="F73" s="120" t="str">
        <f>[7]group_Tibet.intersect2.genelist!E8</f>
        <v>Bualt03G0177100, Bualt16G0005900</v>
      </c>
    </row>
    <row r="74" spans="1:6" s="54" customFormat="1" ht="15.75">
      <c r="A74" s="120"/>
      <c r="B74" s="120" t="str">
        <f>[7]group_Tibet.intersect2.genelist!A9</f>
        <v>GO:0005351</v>
      </c>
      <c r="C74" s="120">
        <f>[7]group_Tibet.intersect2.genelist!B9</f>
        <v>2.4742533075252501E-3</v>
      </c>
      <c r="D74" s="120" t="str">
        <f>[7]group_Tibet.intersect2.genelist!C9</f>
        <v>sugar:proton symporter activity</v>
      </c>
      <c r="E74" s="120" t="str">
        <f>[7]group_Tibet.intersect2.genelist!D9</f>
        <v>molecular_function</v>
      </c>
      <c r="F74" s="120" t="str">
        <f>[7]group_Tibet.intersect2.genelist!E9</f>
        <v>Bualt06G0145100, Bualt09G0008600</v>
      </c>
    </row>
    <row r="75" spans="1:6" s="54" customFormat="1" ht="15.75">
      <c r="A75" s="120"/>
      <c r="B75" s="120" t="str">
        <f>[7]group_Tibet.intersect2.genelist!A10</f>
        <v>GO:0022891</v>
      </c>
      <c r="C75" s="120">
        <f>[7]group_Tibet.intersect2.genelist!B10</f>
        <v>2.4742533075252501E-3</v>
      </c>
      <c r="D75" s="120" t="str">
        <f>[7]group_Tibet.intersect2.genelist!C10</f>
        <v>substrate-specific transmembrane transporter activity</v>
      </c>
      <c r="E75" s="120" t="str">
        <f>[7]group_Tibet.intersect2.genelist!D10</f>
        <v>molecular_function</v>
      </c>
      <c r="F75" s="120" t="str">
        <f>[7]group_Tibet.intersect2.genelist!E10</f>
        <v>Bualt06G0145100, Bualt09G0008600</v>
      </c>
    </row>
    <row r="76" spans="1:6" s="54" customFormat="1" ht="15.75">
      <c r="A76" s="120"/>
      <c r="B76" s="120" t="str">
        <f>[7]group_Tibet.intersect2.genelist!A11</f>
        <v>GO:0005743</v>
      </c>
      <c r="C76" s="120">
        <f>[7]group_Tibet.intersect2.genelist!B11</f>
        <v>2.8224238313226701E-3</v>
      </c>
      <c r="D76" s="120" t="str">
        <f>[7]group_Tibet.intersect2.genelist!C11</f>
        <v>mitochondrial inner membrane</v>
      </c>
      <c r="E76" s="120" t="str">
        <f>[7]group_Tibet.intersect2.genelist!D11</f>
        <v>cellular_component</v>
      </c>
      <c r="F76" s="120" t="str">
        <f>[7]group_Tibet.intersect2.genelist!E11</f>
        <v>Bualt02G0110300, Bualt16G0005800, Bualt16G0006000</v>
      </c>
    </row>
    <row r="77" spans="1:6" s="54" customFormat="1" ht="15.75">
      <c r="A77" s="120"/>
      <c r="B77" s="120" t="str">
        <f>[7]group_Tibet.intersect2.genelist!A12</f>
        <v>GO:0005887</v>
      </c>
      <c r="C77" s="120">
        <f>[7]group_Tibet.intersect2.genelist!B12</f>
        <v>2.8523738117049598E-3</v>
      </c>
      <c r="D77" s="120" t="str">
        <f>[7]group_Tibet.intersect2.genelist!C12</f>
        <v>integral component of plasma membrane</v>
      </c>
      <c r="E77" s="120" t="str">
        <f>[7]group_Tibet.intersect2.genelist!D12</f>
        <v>cellular_component</v>
      </c>
      <c r="F77" s="120" t="str">
        <f>[7]group_Tibet.intersect2.genelist!E12</f>
        <v>Bualt06G0145100, Bualt09G0008600, Bualt16G0005900</v>
      </c>
    </row>
    <row r="78" spans="1:6" s="54" customFormat="1" ht="15.75">
      <c r="A78" s="120"/>
      <c r="B78" s="120" t="str">
        <f>[7]group_Tibet.intersect2.genelist!A13</f>
        <v>GO:0005353</v>
      </c>
      <c r="C78" s="120">
        <f>[7]group_Tibet.intersect2.genelist!B13</f>
        <v>3.2135659419652699E-3</v>
      </c>
      <c r="D78" s="120" t="str">
        <f>[7]group_Tibet.intersect2.genelist!C13</f>
        <v>fructose transmembrane transporter activity</v>
      </c>
      <c r="E78" s="120" t="str">
        <f>[7]group_Tibet.intersect2.genelist!D13</f>
        <v>molecular_function</v>
      </c>
      <c r="F78" s="120" t="str">
        <f>[7]group_Tibet.intersect2.genelist!E13</f>
        <v>Bualt06G0145100</v>
      </c>
    </row>
    <row r="79" spans="1:6" s="54" customFormat="1" ht="15.75">
      <c r="A79" s="120"/>
      <c r="B79" s="120" t="str">
        <f>[7]group_Tibet.intersect2.genelist!A14</f>
        <v>GO:0015755</v>
      </c>
      <c r="C79" s="120">
        <f>[7]group_Tibet.intersect2.genelist!B14</f>
        <v>3.2135659419652699E-3</v>
      </c>
      <c r="D79" s="120" t="str">
        <f>[7]group_Tibet.intersect2.genelist!C14</f>
        <v>fructose transport</v>
      </c>
      <c r="E79" s="120" t="str">
        <f>[7]group_Tibet.intersect2.genelist!D14</f>
        <v>biological_process</v>
      </c>
      <c r="F79" s="120" t="str">
        <f>[7]group_Tibet.intersect2.genelist!E14</f>
        <v>Bualt06G0145100</v>
      </c>
    </row>
    <row r="80" spans="1:6" s="54" customFormat="1" ht="15.75">
      <c r="A80" s="120"/>
      <c r="B80" s="120" t="str">
        <f>[7]group_Tibet.intersect2.genelist!A15</f>
        <v>GO:0045153</v>
      </c>
      <c r="C80" s="120">
        <f>[7]group_Tibet.intersect2.genelist!B15</f>
        <v>3.2135659419652699E-3</v>
      </c>
      <c r="D80" s="120" t="str">
        <f>[7]group_Tibet.intersect2.genelist!C15</f>
        <v>electron transporter, transferring electrons within CoQH2-cytochrome c reductase complex activity</v>
      </c>
      <c r="E80" s="120" t="str">
        <f>[7]group_Tibet.intersect2.genelist!D15</f>
        <v>molecular_function</v>
      </c>
      <c r="F80" s="120" t="str">
        <f>[7]group_Tibet.intersect2.genelist!E15</f>
        <v>Bualt16G0005800</v>
      </c>
    </row>
    <row r="81" spans="1:6" s="54" customFormat="1" ht="15.75">
      <c r="A81" s="120"/>
      <c r="B81" s="120" t="str">
        <f>[7]group_Tibet.intersect2.genelist!A16</f>
        <v>GO:0045159</v>
      </c>
      <c r="C81" s="120">
        <f>[7]group_Tibet.intersect2.genelist!B16</f>
        <v>3.2135659419652699E-3</v>
      </c>
      <c r="D81" s="120" t="str">
        <f>[7]group_Tibet.intersect2.genelist!C16</f>
        <v>myosin II binding</v>
      </c>
      <c r="E81" s="120" t="str">
        <f>[7]group_Tibet.intersect2.genelist!D16</f>
        <v>molecular_function</v>
      </c>
      <c r="F81" s="120" t="str">
        <f>[7]group_Tibet.intersect2.genelist!E16</f>
        <v>Bualt01G0194000</v>
      </c>
    </row>
    <row r="82" spans="1:6" s="54" customFormat="1" ht="15.75">
      <c r="A82" s="120"/>
      <c r="B82" s="120" t="str">
        <f>[7]group_Tibet.intersect2.genelist!A17</f>
        <v>GO:0015992</v>
      </c>
      <c r="C82" s="120">
        <f>[7]group_Tibet.intersect2.genelist!B17</f>
        <v>4.1664150216196502E-3</v>
      </c>
      <c r="D82" s="120" t="str">
        <f>[7]group_Tibet.intersect2.genelist!C17</f>
        <v>proton transport</v>
      </c>
      <c r="E82" s="120" t="str">
        <f>[7]group_Tibet.intersect2.genelist!D17</f>
        <v>biological_process</v>
      </c>
      <c r="F82" s="120" t="str">
        <f>[7]group_Tibet.intersect2.genelist!E17</f>
        <v>Bualt06G0145100, Bualt09G0008600</v>
      </c>
    </row>
    <row r="83" spans="1:6" s="54" customFormat="1" ht="15.75">
      <c r="A83" s="120"/>
      <c r="B83" s="120" t="str">
        <f>[7]group_Tibet.intersect2.genelist!A18</f>
        <v>GO:0000104</v>
      </c>
      <c r="C83" s="120">
        <f>[7]group_Tibet.intersect2.genelist!B18</f>
        <v>4.2825535829408698E-3</v>
      </c>
      <c r="D83" s="120" t="str">
        <f>[7]group_Tibet.intersect2.genelist!C18</f>
        <v>succinate dehydrogenase activity</v>
      </c>
      <c r="E83" s="120" t="str">
        <f>[7]group_Tibet.intersect2.genelist!D18</f>
        <v>molecular_function</v>
      </c>
      <c r="F83" s="120" t="str">
        <f>[7]group_Tibet.intersect2.genelist!E18</f>
        <v>Bualt16G0006000</v>
      </c>
    </row>
    <row r="84" spans="1:6" s="54" customFormat="1" ht="15.75">
      <c r="A84" s="120"/>
      <c r="B84" s="120" t="str">
        <f>[7]group_Tibet.intersect2.genelist!A19</f>
        <v>GO:0005746</v>
      </c>
      <c r="C84" s="120">
        <f>[7]group_Tibet.intersect2.genelist!B19</f>
        <v>4.2825535829408698E-3</v>
      </c>
      <c r="D84" s="120" t="str">
        <f>[7]group_Tibet.intersect2.genelist!C19</f>
        <v>mitochondrial respiratory chain</v>
      </c>
      <c r="E84" s="120" t="str">
        <f>[7]group_Tibet.intersect2.genelist!D19</f>
        <v>cellular_component</v>
      </c>
      <c r="F84" s="120" t="str">
        <f>[7]group_Tibet.intersect2.genelist!E19</f>
        <v>Bualt16G0005800</v>
      </c>
    </row>
    <row r="85" spans="1:6" s="54" customFormat="1" ht="15.75">
      <c r="A85" s="120"/>
      <c r="B85" s="120" t="str">
        <f>[7]group_Tibet.intersect2.genelist!A20</f>
        <v>GO:0006121</v>
      </c>
      <c r="C85" s="120">
        <f>[7]group_Tibet.intersect2.genelist!B20</f>
        <v>4.2825535829408698E-3</v>
      </c>
      <c r="D85" s="120" t="str">
        <f>[7]group_Tibet.intersect2.genelist!C20</f>
        <v>mitochondrial electron transport, succinate to ubiquinone</v>
      </c>
      <c r="E85" s="120" t="str">
        <f>[7]group_Tibet.intersect2.genelist!D20</f>
        <v>biological_process</v>
      </c>
      <c r="F85" s="120" t="str">
        <f>[7]group_Tibet.intersect2.genelist!E20</f>
        <v>Bualt16G0006000</v>
      </c>
    </row>
    <row r="86" spans="1:6" s="54" customFormat="1" ht="15.75">
      <c r="A86" s="120"/>
      <c r="B86" s="120" t="str">
        <f>[7]group_Tibet.intersect2.genelist!A21</f>
        <v>GO:0008177</v>
      </c>
      <c r="C86" s="120">
        <f>[7]group_Tibet.intersect2.genelist!B21</f>
        <v>4.2825535829408698E-3</v>
      </c>
      <c r="D86" s="120" t="str">
        <f>[7]group_Tibet.intersect2.genelist!C21</f>
        <v>succinate dehydrogenase (ubiquinone) activity</v>
      </c>
      <c r="E86" s="120" t="str">
        <f>[7]group_Tibet.intersect2.genelist!D21</f>
        <v>molecular_function</v>
      </c>
      <c r="F86" s="120" t="str">
        <f>[7]group_Tibet.intersect2.genelist!E21</f>
        <v>Bualt16G0006000</v>
      </c>
    </row>
    <row r="87" spans="1:6" s="54" customFormat="1" ht="15.75">
      <c r="A87" s="120"/>
      <c r="B87" s="120" t="str">
        <f>[7]group_Tibet.intersect2.genelist!A22</f>
        <v>GO:0006119</v>
      </c>
      <c r="C87" s="120">
        <f>[7]group_Tibet.intersect2.genelist!B22</f>
        <v>6.4172338441243404E-3</v>
      </c>
      <c r="D87" s="120" t="str">
        <f>[7]group_Tibet.intersect2.genelist!C22</f>
        <v>oxidative phosphorylation</v>
      </c>
      <c r="E87" s="120" t="str">
        <f>[7]group_Tibet.intersect2.genelist!D22</f>
        <v>biological_process</v>
      </c>
      <c r="F87" s="120" t="str">
        <f>[7]group_Tibet.intersect2.genelist!E22</f>
        <v>Bualt16G0005800</v>
      </c>
    </row>
    <row r="88" spans="1:6" s="54" customFormat="1" ht="15.75">
      <c r="A88" s="120"/>
      <c r="B88" s="120" t="str">
        <f>[7]group_Tibet.intersect2.genelist!A23</f>
        <v>GO:0015758</v>
      </c>
      <c r="C88" s="120">
        <f>[7]group_Tibet.intersect2.genelist!B23</f>
        <v>6.4172338441243404E-3</v>
      </c>
      <c r="D88" s="120" t="str">
        <f>[7]group_Tibet.intersect2.genelist!C23</f>
        <v>glucose transport</v>
      </c>
      <c r="E88" s="120" t="str">
        <f>[7]group_Tibet.intersect2.genelist!D23</f>
        <v>biological_process</v>
      </c>
      <c r="F88" s="120" t="str">
        <f>[7]group_Tibet.intersect2.genelist!E23</f>
        <v>Bualt06G0145100</v>
      </c>
    </row>
    <row r="89" spans="1:6" s="54" customFormat="1" ht="15.75">
      <c r="A89" s="120"/>
      <c r="B89" s="120" t="str">
        <f>[7]group_Tibet.intersect2.genelist!A24</f>
        <v>GO:0048870</v>
      </c>
      <c r="C89" s="120">
        <f>[7]group_Tibet.intersect2.genelist!B24</f>
        <v>6.4172338441243404E-3</v>
      </c>
      <c r="D89" s="120" t="str">
        <f>[7]group_Tibet.intersect2.genelist!C24</f>
        <v>cell motility</v>
      </c>
      <c r="E89" s="120" t="str">
        <f>[7]group_Tibet.intersect2.genelist!D24</f>
        <v>biological_process</v>
      </c>
      <c r="F89" s="120" t="str">
        <f>[7]group_Tibet.intersect2.genelist!E24</f>
        <v>Bualt01G0194000</v>
      </c>
    </row>
    <row r="90" spans="1:6" s="54" customFormat="1" ht="15.75">
      <c r="A90" s="120"/>
      <c r="B90" s="120" t="str">
        <f>[7]group_Tibet.intersect2.genelist!A25</f>
        <v>GO:0051538</v>
      </c>
      <c r="C90" s="120">
        <f>[7]group_Tibet.intersect2.genelist!B25</f>
        <v>6.4172338441243404E-3</v>
      </c>
      <c r="D90" s="120" t="str">
        <f>[7]group_Tibet.intersect2.genelist!C25</f>
        <v>3 iron, 4 sulfur cluster binding</v>
      </c>
      <c r="E90" s="120" t="str">
        <f>[7]group_Tibet.intersect2.genelist!D25</f>
        <v>molecular_function</v>
      </c>
      <c r="F90" s="120" t="str">
        <f>[7]group_Tibet.intersect2.genelist!E25</f>
        <v>Bualt16G0006000</v>
      </c>
    </row>
    <row r="91" spans="1:6" s="54" customFormat="1" ht="15.75">
      <c r="A91" s="120"/>
      <c r="B91" s="120" t="str">
        <f>[7]group_Tibet.intersect2.genelist!A26</f>
        <v>GO:0004550</v>
      </c>
      <c r="C91" s="120">
        <f>[7]group_Tibet.intersect2.genelist!B26</f>
        <v>7.4829286236980297E-3</v>
      </c>
      <c r="D91" s="120" t="str">
        <f>[7]group_Tibet.intersect2.genelist!C26</f>
        <v>nucleoside diphosphate kinase activity</v>
      </c>
      <c r="E91" s="120" t="str">
        <f>[7]group_Tibet.intersect2.genelist!D26</f>
        <v>molecular_function</v>
      </c>
      <c r="F91" s="120" t="str">
        <f>[7]group_Tibet.intersect2.genelist!E26</f>
        <v>Bualt01G0193900</v>
      </c>
    </row>
    <row r="92" spans="1:6" s="54" customFormat="1" ht="15.75">
      <c r="A92" s="120"/>
      <c r="B92" s="120" t="str">
        <f>[7]group_Tibet.intersect2.genelist!A27</f>
        <v>GO:0006183</v>
      </c>
      <c r="C92" s="120">
        <f>[7]group_Tibet.intersect2.genelist!B27</f>
        <v>7.4829286236980297E-3</v>
      </c>
      <c r="D92" s="120" t="str">
        <f>[7]group_Tibet.intersect2.genelist!C27</f>
        <v>GTP biosynthetic process</v>
      </c>
      <c r="E92" s="120" t="str">
        <f>[7]group_Tibet.intersect2.genelist!D27</f>
        <v>biological_process</v>
      </c>
      <c r="F92" s="120" t="str">
        <f>[7]group_Tibet.intersect2.genelist!E27</f>
        <v>Bualt01G0193900</v>
      </c>
    </row>
    <row r="93" spans="1:6" s="54" customFormat="1" ht="15.75">
      <c r="A93" s="120"/>
      <c r="B93" s="120" t="str">
        <f>[7]group_Tibet.intersect2.genelist!A28</f>
        <v>GO:0006228</v>
      </c>
      <c r="C93" s="120">
        <f>[7]group_Tibet.intersect2.genelist!B28</f>
        <v>7.4829286236980297E-3</v>
      </c>
      <c r="D93" s="120" t="str">
        <f>[7]group_Tibet.intersect2.genelist!C28</f>
        <v>UTP biosynthetic process</v>
      </c>
      <c r="E93" s="120" t="str">
        <f>[7]group_Tibet.intersect2.genelist!D28</f>
        <v>biological_process</v>
      </c>
      <c r="F93" s="120" t="str">
        <f>[7]group_Tibet.intersect2.genelist!E28</f>
        <v>Bualt01G0193900</v>
      </c>
    </row>
    <row r="94" spans="1:6" s="54" customFormat="1" ht="15.75">
      <c r="A94" s="120"/>
      <c r="B94" s="120" t="str">
        <f>[7]group_Tibet.intersect2.genelist!A29</f>
        <v>GO:0008643</v>
      </c>
      <c r="C94" s="120">
        <f>[7]group_Tibet.intersect2.genelist!B29</f>
        <v>8.3730773394308407E-3</v>
      </c>
      <c r="D94" s="120" t="str">
        <f>[7]group_Tibet.intersect2.genelist!C29</f>
        <v>carbohydrate transport</v>
      </c>
      <c r="E94" s="120" t="str">
        <f>[7]group_Tibet.intersect2.genelist!D29</f>
        <v>biological_process</v>
      </c>
      <c r="F94" s="120" t="str">
        <f>[7]group_Tibet.intersect2.genelist!E29</f>
        <v>Bualt06G0145100, Bualt09G0008600</v>
      </c>
    </row>
    <row r="95" spans="1:6" s="54" customFormat="1" ht="15.75">
      <c r="A95" s="120"/>
      <c r="B95" s="120" t="str">
        <f>[7]group_Tibet.intersect2.genelist!A30</f>
        <v>GO:0005749</v>
      </c>
      <c r="C95" s="120">
        <f>[7]group_Tibet.intersect2.genelist!B30</f>
        <v>8.5475279404815495E-3</v>
      </c>
      <c r="D95" s="120" t="str">
        <f>[7]group_Tibet.intersect2.genelist!C30</f>
        <v>mitochondrial respiratory chain complex II, succinate dehydrogenase complex (ubiquinone)</v>
      </c>
      <c r="E95" s="120" t="str">
        <f>[7]group_Tibet.intersect2.genelist!D30</f>
        <v>cellular_component</v>
      </c>
      <c r="F95" s="120" t="str">
        <f>[7]group_Tibet.intersect2.genelist!E30</f>
        <v>Bualt16G0006000</v>
      </c>
    </row>
    <row r="96" spans="1:6" s="54" customFormat="1" ht="15.75">
      <c r="A96" s="120"/>
      <c r="B96" s="120" t="str">
        <f>[7]group_Tibet.intersect2.genelist!A31</f>
        <v>GO:0045273</v>
      </c>
      <c r="C96" s="120">
        <f>[7]group_Tibet.intersect2.genelist!B31</f>
        <v>9.6110328716261101E-3</v>
      </c>
      <c r="D96" s="120" t="str">
        <f>[7]group_Tibet.intersect2.genelist!C31</f>
        <v>respiratory chain complex II</v>
      </c>
      <c r="E96" s="120" t="str">
        <f>[7]group_Tibet.intersect2.genelist!D31</f>
        <v>cellular_component</v>
      </c>
      <c r="F96" s="120" t="str">
        <f>[7]group_Tibet.intersect2.genelist!E31</f>
        <v>Bualt16G0006000</v>
      </c>
    </row>
    <row r="97" spans="1:6" s="54" customFormat="1" ht="15.75">
      <c r="A97" s="120"/>
      <c r="B97" s="120" t="str">
        <f>[7]group_Tibet.intersect2.genelist!A32</f>
        <v>GO:0005750</v>
      </c>
      <c r="C97" s="120">
        <f>[7]group_Tibet.intersect2.genelist!B32</f>
        <v>1.06734444932719E-2</v>
      </c>
      <c r="D97" s="120" t="str">
        <f>[7]group_Tibet.intersect2.genelist!C32</f>
        <v>mitochondrial respiratory chain complex III</v>
      </c>
      <c r="E97" s="120" t="str">
        <f>[7]group_Tibet.intersect2.genelist!D32</f>
        <v>cellular_component</v>
      </c>
      <c r="F97" s="120" t="str">
        <f>[7]group_Tibet.intersect2.genelist!E32</f>
        <v>Bualt16G0005800</v>
      </c>
    </row>
    <row r="98" spans="1:6" s="54" customFormat="1" ht="15.75">
      <c r="A98" s="120"/>
      <c r="B98" s="120" t="str">
        <f>[7]group_Tibet.intersect2.genelist!A33</f>
        <v>GO:0006241</v>
      </c>
      <c r="C98" s="120">
        <f>[7]group_Tibet.intersect2.genelist!B33</f>
        <v>1.06734444932719E-2</v>
      </c>
      <c r="D98" s="120" t="str">
        <f>[7]group_Tibet.intersect2.genelist!C33</f>
        <v>CTP biosynthetic process</v>
      </c>
      <c r="E98" s="120" t="str">
        <f>[7]group_Tibet.intersect2.genelist!D33</f>
        <v>biological_process</v>
      </c>
      <c r="F98" s="120" t="str">
        <f>[7]group_Tibet.intersect2.genelist!E33</f>
        <v>Bualt01G0193900</v>
      </c>
    </row>
    <row r="99" spans="1:6" s="54" customFormat="1" ht="15.75">
      <c r="A99" s="120"/>
      <c r="B99" s="120" t="str">
        <f>[7]group_Tibet.intersect2.genelist!A34</f>
        <v>GO:0000148</v>
      </c>
      <c r="C99" s="120">
        <f>[7]group_Tibet.intersect2.genelist!B34</f>
        <v>1.17347638805489E-2</v>
      </c>
      <c r="D99" s="120" t="str">
        <f>[7]group_Tibet.intersect2.genelist!C34</f>
        <v>1,3-beta-D-glucan synthase complex</v>
      </c>
      <c r="E99" s="120" t="str">
        <f>[7]group_Tibet.intersect2.genelist!D34</f>
        <v>cellular_component</v>
      </c>
      <c r="F99" s="120" t="str">
        <f>[7]group_Tibet.intersect2.genelist!E34</f>
        <v>Bualt03G0177100</v>
      </c>
    </row>
    <row r="100" spans="1:6" s="54" customFormat="1" ht="15.75">
      <c r="A100" s="120"/>
      <c r="B100" s="120" t="str">
        <f>[7]group_Tibet.intersect2.genelist!A35</f>
        <v>GO:0003843</v>
      </c>
      <c r="C100" s="120">
        <f>[7]group_Tibet.intersect2.genelist!B35</f>
        <v>1.17347638805489E-2</v>
      </c>
      <c r="D100" s="120" t="str">
        <f>[7]group_Tibet.intersect2.genelist!C35</f>
        <v>1,3-beta-D-glucan synthase activity</v>
      </c>
      <c r="E100" s="120" t="str">
        <f>[7]group_Tibet.intersect2.genelist!D35</f>
        <v>molecular_function</v>
      </c>
      <c r="F100" s="120" t="str">
        <f>[7]group_Tibet.intersect2.genelist!E35</f>
        <v>Bualt03G0177100</v>
      </c>
    </row>
    <row r="101" spans="1:6" s="54" customFormat="1" ht="15.75">
      <c r="A101" s="120"/>
      <c r="B101" s="120" t="str">
        <f>[7]group_Tibet.intersect2.genelist!A36</f>
        <v>GO:0006075</v>
      </c>
      <c r="C101" s="120">
        <f>[7]group_Tibet.intersect2.genelist!B36</f>
        <v>1.17347638805489E-2</v>
      </c>
      <c r="D101" s="120" t="str">
        <f>[7]group_Tibet.intersect2.genelist!C36</f>
        <v>(1-&gt;3)-beta-D-glucan biosynthetic process</v>
      </c>
      <c r="E101" s="120" t="str">
        <f>[7]group_Tibet.intersect2.genelist!D36</f>
        <v>biological_process</v>
      </c>
      <c r="F101" s="120" t="str">
        <f>[7]group_Tibet.intersect2.genelist!E36</f>
        <v>Bualt03G0177100</v>
      </c>
    </row>
    <row r="102" spans="1:6" s="54" customFormat="1" ht="15.75">
      <c r="A102" s="120"/>
      <c r="B102" s="120" t="str">
        <f>[7]group_Tibet.intersect2.genelist!A37</f>
        <v>GO:0006122</v>
      </c>
      <c r="C102" s="120">
        <f>[7]group_Tibet.intersect2.genelist!B37</f>
        <v>1.17347638805489E-2</v>
      </c>
      <c r="D102" s="120" t="str">
        <f>[7]group_Tibet.intersect2.genelist!C37</f>
        <v>mitochondrial electron transport, ubiquinol to cytochrome c</v>
      </c>
      <c r="E102" s="120" t="str">
        <f>[7]group_Tibet.intersect2.genelist!D37</f>
        <v>biological_process</v>
      </c>
      <c r="F102" s="120" t="str">
        <f>[7]group_Tibet.intersect2.genelist!E37</f>
        <v>Bualt16G0005800</v>
      </c>
    </row>
    <row r="103" spans="1:6" s="54" customFormat="1" ht="15.75">
      <c r="A103" s="120"/>
      <c r="B103" s="120" t="str">
        <f>[7]group_Tibet.intersect2.genelist!A38</f>
        <v>GO:0005740</v>
      </c>
      <c r="C103" s="120">
        <f>[7]group_Tibet.intersect2.genelist!B38</f>
        <v>1.3854130247471501E-2</v>
      </c>
      <c r="D103" s="120" t="str">
        <f>[7]group_Tibet.intersect2.genelist!C38</f>
        <v>mitochondrial envelope</v>
      </c>
      <c r="E103" s="120" t="str">
        <f>[7]group_Tibet.intersect2.genelist!D38</f>
        <v>cellular_component</v>
      </c>
      <c r="F103" s="120" t="str">
        <f>[7]group_Tibet.intersect2.genelist!E38</f>
        <v>Bualt02G0110300</v>
      </c>
    </row>
    <row r="104" spans="1:6" s="54" customFormat="1" ht="15.75">
      <c r="A104" s="120"/>
      <c r="B104" s="120" t="str">
        <f>[7]group_Tibet.intersect2.genelist!A39</f>
        <v>GO:0016985</v>
      </c>
      <c r="C104" s="120">
        <f>[7]group_Tibet.intersect2.genelist!B39</f>
        <v>1.4912179372334499E-2</v>
      </c>
      <c r="D104" s="120" t="str">
        <f>[7]group_Tibet.intersect2.genelist!C39</f>
        <v>mannan endo-1,4-beta-mannosidase activity</v>
      </c>
      <c r="E104" s="120" t="str">
        <f>[7]group_Tibet.intersect2.genelist!D39</f>
        <v>molecular_function</v>
      </c>
      <c r="F104" s="120" t="str">
        <f>[7]group_Tibet.intersect2.genelist!E39</f>
        <v>Bualt08G0148500</v>
      </c>
    </row>
    <row r="105" spans="1:6" s="54" customFormat="1" ht="15.75">
      <c r="A105" s="120"/>
      <c r="B105" s="120" t="str">
        <f>[7]group_Tibet.intersect2.genelist!A40</f>
        <v>GO:0009055</v>
      </c>
      <c r="C105" s="120">
        <f>[7]group_Tibet.intersect2.genelist!B40</f>
        <v>1.5971471955318901E-2</v>
      </c>
      <c r="D105" s="120" t="str">
        <f>[7]group_Tibet.intersect2.genelist!C40</f>
        <v>electron carrier activity</v>
      </c>
      <c r="E105" s="120" t="str">
        <f>[7]group_Tibet.intersect2.genelist!D40</f>
        <v>molecular_function</v>
      </c>
      <c r="F105" s="120" t="str">
        <f>[7]group_Tibet.intersect2.genelist!E40</f>
        <v>Bualt16G0005800, Bualt16G0006000</v>
      </c>
    </row>
    <row r="106" spans="1:6" s="54" customFormat="1" ht="15.75">
      <c r="A106" s="120"/>
      <c r="B106" s="120" t="str">
        <f>[7]group_Tibet.intersect2.genelist!A41</f>
        <v>GO:0009845</v>
      </c>
      <c r="C106" s="120">
        <f>[7]group_Tibet.intersect2.genelist!B41</f>
        <v>1.5971471955318901E-2</v>
      </c>
      <c r="D106" s="120" t="str">
        <f>[7]group_Tibet.intersect2.genelist!C41</f>
        <v>seed germination</v>
      </c>
      <c r="E106" s="120" t="str">
        <f>[7]group_Tibet.intersect2.genelist!D41</f>
        <v>biological_process</v>
      </c>
      <c r="F106" s="120" t="str">
        <f>[7]group_Tibet.intersect2.genelist!E41</f>
        <v>Bualt06G0145100, Bualt08G0148500</v>
      </c>
    </row>
    <row r="107" spans="1:6" s="54" customFormat="1" ht="15.75">
      <c r="A107" s="120"/>
      <c r="B107" s="120" t="str">
        <f>[7]group_Tibet.intersect2.genelist!A42</f>
        <v>GO:0031969</v>
      </c>
      <c r="C107" s="120">
        <f>[7]group_Tibet.intersect2.genelist!B42</f>
        <v>1.8377296956892601E-2</v>
      </c>
      <c r="D107" s="120" t="str">
        <f>[7]group_Tibet.intersect2.genelist!C42</f>
        <v>chloroplast membrane</v>
      </c>
      <c r="E107" s="120" t="str">
        <f>[7]group_Tibet.intersect2.genelist!D42</f>
        <v>cellular_component</v>
      </c>
      <c r="F107" s="120" t="str">
        <f>[7]group_Tibet.intersect2.genelist!E42</f>
        <v>Bualt06G0145100, Bualt09G0008600</v>
      </c>
    </row>
    <row r="108" spans="1:6" s="54" customFormat="1" ht="15.75">
      <c r="A108" s="120"/>
      <c r="B108" s="120" t="str">
        <f>[7]group_Tibet.intersect2.genelist!A43</f>
        <v>GO:0009937</v>
      </c>
      <c r="C108" s="120">
        <f>[7]group_Tibet.intersect2.genelist!B43</f>
        <v>1.91335071283717E-2</v>
      </c>
      <c r="D108" s="120" t="str">
        <f>[7]group_Tibet.intersect2.genelist!C43</f>
        <v>regulation of gibberellic acid mediated signaling pathway</v>
      </c>
      <c r="E108" s="120" t="str">
        <f>[7]group_Tibet.intersect2.genelist!D43</f>
        <v>biological_process</v>
      </c>
      <c r="F108" s="120" t="str">
        <f>[7]group_Tibet.intersect2.genelist!E43</f>
        <v>Bualt03G0191200</v>
      </c>
    </row>
    <row r="109" spans="1:6" s="54" customFormat="1" ht="15.75">
      <c r="A109" s="120"/>
      <c r="B109" s="120" t="str">
        <f>[7]group_Tibet.intersect2.genelist!A44</f>
        <v>GO:0004129</v>
      </c>
      <c r="C109" s="120">
        <f>[7]group_Tibet.intersect2.genelist!B44</f>
        <v>2.4385792219531899E-2</v>
      </c>
      <c r="D109" s="120" t="str">
        <f>[7]group_Tibet.intersect2.genelist!C44</f>
        <v>cytochrome-c oxidase activity</v>
      </c>
      <c r="E109" s="120" t="str">
        <f>[7]group_Tibet.intersect2.genelist!D44</f>
        <v>molecular_function</v>
      </c>
      <c r="F109" s="120" t="str">
        <f>[7]group_Tibet.intersect2.genelist!E44</f>
        <v>Bualt02G0110300</v>
      </c>
    </row>
    <row r="110" spans="1:6" s="54" customFormat="1" ht="15.75">
      <c r="A110" s="120"/>
      <c r="B110" s="120" t="str">
        <f>[7]group_Tibet.intersect2.genelist!A45</f>
        <v>GO:0030587</v>
      </c>
      <c r="C110" s="120">
        <f>[7]group_Tibet.intersect2.genelist!B45</f>
        <v>2.5433009938872202E-2</v>
      </c>
      <c r="D110" s="120" t="str">
        <f>[7]group_Tibet.intersect2.genelist!C45</f>
        <v>sorocarp development</v>
      </c>
      <c r="E110" s="120" t="str">
        <f>[7]group_Tibet.intersect2.genelist!D45</f>
        <v>biological_process</v>
      </c>
      <c r="F110" s="120" t="str">
        <f>[7]group_Tibet.intersect2.genelist!E45</f>
        <v>Bualt01G0194000</v>
      </c>
    </row>
    <row r="111" spans="1:6" s="54" customFormat="1" ht="15.75">
      <c r="A111" s="120"/>
      <c r="B111" s="120" t="str">
        <f>[7]group_Tibet.intersect2.genelist!A46</f>
        <v>GO:0071944</v>
      </c>
      <c r="C111" s="120">
        <f>[7]group_Tibet.intersect2.genelist!B46</f>
        <v>3.0652960400721199E-2</v>
      </c>
      <c r="D111" s="120" t="str">
        <f>[7]group_Tibet.intersect2.genelist!C46</f>
        <v>cell periphery</v>
      </c>
      <c r="E111" s="120" t="str">
        <f>[7]group_Tibet.intersect2.genelist!D46</f>
        <v>cellular_component</v>
      </c>
      <c r="F111" s="120" t="str">
        <f>[7]group_Tibet.intersect2.genelist!E46</f>
        <v>Bualt08G0148500</v>
      </c>
    </row>
    <row r="112" spans="1:6" s="54" customFormat="1" ht="15.75">
      <c r="A112" s="120"/>
      <c r="B112" s="120" t="str">
        <f>[7]group_Tibet.intersect2.genelist!A47</f>
        <v>GO:0010431</v>
      </c>
      <c r="C112" s="120">
        <f>[7]group_Tibet.intersect2.genelist!B47</f>
        <v>3.3772058243516E-2</v>
      </c>
      <c r="D112" s="120" t="str">
        <f>[7]group_Tibet.intersect2.genelist!C47</f>
        <v>seed maturation</v>
      </c>
      <c r="E112" s="120" t="str">
        <f>[7]group_Tibet.intersect2.genelist!D47</f>
        <v>biological_process</v>
      </c>
      <c r="F112" s="120" t="str">
        <f>[7]group_Tibet.intersect2.genelist!E47</f>
        <v>Bualt03G0191200</v>
      </c>
    </row>
    <row r="113" spans="1:6" s="54" customFormat="1" ht="15.75">
      <c r="A113" s="120"/>
      <c r="B113" s="120" t="str">
        <f>[7]group_Tibet.intersect2.genelist!A48</f>
        <v>GO:0042391</v>
      </c>
      <c r="C113" s="120">
        <f>[7]group_Tibet.intersect2.genelist!B48</f>
        <v>3.4809618449429001E-2</v>
      </c>
      <c r="D113" s="120" t="str">
        <f>[7]group_Tibet.intersect2.genelist!C48</f>
        <v>regulation of membrane potential</v>
      </c>
      <c r="E113" s="120" t="str">
        <f>[7]group_Tibet.intersect2.genelist!D48</f>
        <v>biological_process</v>
      </c>
      <c r="F113" s="120" t="str">
        <f>[7]group_Tibet.intersect2.genelist!E48</f>
        <v>Bualt16G0005900</v>
      </c>
    </row>
    <row r="114" spans="1:6" s="54" customFormat="1" ht="15.75">
      <c r="A114" s="120"/>
      <c r="B114" s="120" t="str">
        <f>[7]group_Tibet.intersect2.genelist!A49</f>
        <v>GO:0005249</v>
      </c>
      <c r="C114" s="120">
        <f>[7]group_Tibet.intersect2.genelist!B49</f>
        <v>3.5846110872231503E-2</v>
      </c>
      <c r="D114" s="120" t="str">
        <f>[7]group_Tibet.intersect2.genelist!C49</f>
        <v>voltage-gated potassium channel activity</v>
      </c>
      <c r="E114" s="120" t="str">
        <f>[7]group_Tibet.intersect2.genelist!D49</f>
        <v>molecular_function</v>
      </c>
      <c r="F114" s="120" t="str">
        <f>[7]group_Tibet.intersect2.genelist!E49</f>
        <v>Bualt16G0005900</v>
      </c>
    </row>
    <row r="115" spans="1:6" s="54" customFormat="1" ht="15.75">
      <c r="A115" s="120"/>
      <c r="B115" s="120" t="str">
        <f>[7]group_Tibet.intersect2.genelist!A50</f>
        <v>GO:0010260</v>
      </c>
      <c r="C115" s="120">
        <f>[7]group_Tibet.intersect2.genelist!B50</f>
        <v>3.7915896572140298E-2</v>
      </c>
      <c r="D115" s="120" t="str">
        <f>[7]group_Tibet.intersect2.genelist!C50</f>
        <v>organ senescence</v>
      </c>
      <c r="E115" s="120" t="str">
        <f>[7]group_Tibet.intersect2.genelist!D50</f>
        <v>biological_process</v>
      </c>
      <c r="F115" s="120" t="str">
        <f>[7]group_Tibet.intersect2.genelist!E50</f>
        <v>Bualt03G0191200</v>
      </c>
    </row>
    <row r="116" spans="1:6" s="54" customFormat="1" ht="15.75">
      <c r="A116" s="120"/>
      <c r="B116" s="120" t="str">
        <f>[7]group_Tibet.intersect2.genelist!A51</f>
        <v>GO:0032196</v>
      </c>
      <c r="C116" s="120">
        <f>[7]group_Tibet.intersect2.genelist!B51</f>
        <v>4.1012592995483599E-2</v>
      </c>
      <c r="D116" s="120" t="str">
        <f>[7]group_Tibet.intersect2.genelist!C51</f>
        <v>transposition</v>
      </c>
      <c r="E116" s="120" t="str">
        <f>[7]group_Tibet.intersect2.genelist!D51</f>
        <v>biological_process</v>
      </c>
      <c r="F116" s="120" t="str">
        <f>[7]group_Tibet.intersect2.genelist!E51</f>
        <v>Bualt17G0036500</v>
      </c>
    </row>
    <row r="117" spans="1:6" s="54" customFormat="1" ht="15.75">
      <c r="A117" s="120"/>
      <c r="B117" s="120" t="str">
        <f>[7]group_Tibet.intersect2.genelist!A52</f>
        <v>GO:0004553</v>
      </c>
      <c r="C117" s="120">
        <f>[7]group_Tibet.intersect2.genelist!B52</f>
        <v>4.4713659538916498E-2</v>
      </c>
      <c r="D117" s="120" t="str">
        <f>[7]group_Tibet.intersect2.genelist!C52</f>
        <v>hydrolase activity, hydrolyzing O-glycosyl compounds</v>
      </c>
      <c r="E117" s="120" t="str">
        <f>[7]group_Tibet.intersect2.genelist!D52</f>
        <v>molecular_function</v>
      </c>
      <c r="F117" s="120" t="str">
        <f>[7]group_Tibet.intersect2.genelist!E52</f>
        <v>Bualt08G0148500, Bualt16G0006100</v>
      </c>
    </row>
    <row r="118" spans="1:6" s="54" customFormat="1" ht="15.75">
      <c r="A118" s="120"/>
      <c r="B118" s="120" t="str">
        <f>[7]group_Tibet.intersect2.genelist!A53</f>
        <v>GO:0008360</v>
      </c>
      <c r="C118" s="120">
        <f>[7]group_Tibet.intersect2.genelist!B53</f>
        <v>4.7177353763171601E-2</v>
      </c>
      <c r="D118" s="120" t="str">
        <f>[7]group_Tibet.intersect2.genelist!C53</f>
        <v>regulation of cell shape</v>
      </c>
      <c r="E118" s="120" t="str">
        <f>[7]group_Tibet.intersect2.genelist!D53</f>
        <v>biological_process</v>
      </c>
      <c r="F118" s="120" t="str">
        <f>[7]group_Tibet.intersect2.genelist!E53</f>
        <v>Bualt03G0177100</v>
      </c>
    </row>
    <row r="119" spans="1:6" s="54" customFormat="1" ht="15.75">
      <c r="A119" s="120"/>
      <c r="B119" s="120" t="str">
        <f>[7]group_Tibet.intersect2.genelist!A54</f>
        <v>GO:0005758</v>
      </c>
      <c r="C119" s="120">
        <f>[7]group_Tibet.intersect2.genelist!B54</f>
        <v>4.8201114496917601E-2</v>
      </c>
      <c r="D119" s="120" t="str">
        <f>[7]group_Tibet.intersect2.genelist!C54</f>
        <v>mitochondrial intermembrane space</v>
      </c>
      <c r="E119" s="120" t="str">
        <f>[7]group_Tibet.intersect2.genelist!D54</f>
        <v>cellular_component</v>
      </c>
      <c r="F119" s="120" t="str">
        <f>[7]group_Tibet.intersect2.genelist!E54</f>
        <v>Bualt16G0005800</v>
      </c>
    </row>
    <row r="120" spans="1:6" s="54" customFormat="1" ht="15.75">
      <c r="A120" s="120"/>
      <c r="B120" s="120" t="str">
        <f>[7]group_Tibet.intersect2.genelist!A55</f>
        <v>GO:0031425</v>
      </c>
      <c r="C120" s="120">
        <f>[7]group_Tibet.intersect2.genelist!B55</f>
        <v>4.8201114496917601E-2</v>
      </c>
      <c r="D120" s="120" t="str">
        <f>[7]group_Tibet.intersect2.genelist!C55</f>
        <v>chloroplast RNA processing</v>
      </c>
      <c r="E120" s="120" t="str">
        <f>[7]group_Tibet.intersect2.genelist!D55</f>
        <v>biological_process</v>
      </c>
      <c r="F120" s="120" t="str">
        <f>[7]group_Tibet.intersect2.genelist!E55</f>
        <v>Bualt01G0193800</v>
      </c>
    </row>
    <row r="121" spans="1:6" s="54" customFormat="1" ht="15.75">
      <c r="A121" s="120"/>
      <c r="B121" s="120" t="str">
        <f>[7]group_Tibet.intersect2.genelist!A56</f>
        <v>GO:0006073</v>
      </c>
      <c r="C121" s="120">
        <f>[7]group_Tibet.intersect2.genelist!B56</f>
        <v>4.9223821035781899E-2</v>
      </c>
      <c r="D121" s="120" t="str">
        <f>[7]group_Tibet.intersect2.genelist!C56</f>
        <v>cellular glucan metabolic process</v>
      </c>
      <c r="E121" s="120" t="str">
        <f>[7]group_Tibet.intersect2.genelist!D56</f>
        <v>biological_process</v>
      </c>
      <c r="F121" s="120" t="str">
        <f>[7]group_Tibet.intersect2.genelist!E56</f>
        <v>Bualt16G0006100</v>
      </c>
    </row>
    <row r="122" spans="1:6" s="54" customFormat="1" ht="15.75">
      <c r="A122" s="120"/>
      <c r="B122" s="120" t="str">
        <f>[7]group_Tibet.intersect2.genelist!A57</f>
        <v>GO:0016762</v>
      </c>
      <c r="C122" s="120">
        <f>[7]group_Tibet.intersect2.genelist!B57</f>
        <v>4.9223821035781899E-2</v>
      </c>
      <c r="D122" s="120" t="str">
        <f>[7]group_Tibet.intersect2.genelist!C57</f>
        <v>xyloglucan:xyloglucosyl transferase activity</v>
      </c>
      <c r="E122" s="120" t="str">
        <f>[7]group_Tibet.intersect2.genelist!D57</f>
        <v>molecular_function</v>
      </c>
      <c r="F122" s="120" t="str">
        <f>[7]group_Tibet.intersect2.genelist!E57</f>
        <v>Bualt16G0006100</v>
      </c>
    </row>
    <row r="123" spans="1:6" s="54" customFormat="1" ht="15.75">
      <c r="A123" s="120" t="s">
        <v>1032</v>
      </c>
      <c r="B123" s="120"/>
      <c r="C123" s="120"/>
      <c r="D123" s="120"/>
      <c r="E123" s="120"/>
      <c r="F123" s="120"/>
    </row>
    <row r="124" spans="1:6" s="54" customFormat="1" ht="15.75">
      <c r="A124" s="120"/>
      <c r="B124" s="120" t="str">
        <f>[8]group_LiupanEast.intersect2.gen!A2</f>
        <v>GO:0010023</v>
      </c>
      <c r="C124" s="120">
        <f>[8]group_LiupanEast.intersect2.gen!B2</f>
        <v>1.3124505158473799E-3</v>
      </c>
      <c r="D124" s="120" t="str">
        <f>[8]group_LiupanEast.intersect2.gen!C2</f>
        <v>proanthocyanidin biosynthetic process</v>
      </c>
      <c r="E124" s="120" t="str">
        <f>[8]group_LiupanEast.intersect2.gen!D2</f>
        <v>biological_process</v>
      </c>
      <c r="F124" s="120" t="str">
        <f>[8]group_LiupanEast.intersect2.gen!E2</f>
        <v>Bualt03G0188600, Bualt03G0188700</v>
      </c>
    </row>
    <row r="125" spans="1:6" s="54" customFormat="1" ht="15.75">
      <c r="A125" s="120"/>
      <c r="B125" s="120" t="str">
        <f>[8]group_LiupanEast.intersect2.gen!A3</f>
        <v>GO:0010231</v>
      </c>
      <c r="C125" s="120">
        <f>[8]group_LiupanEast.intersect2.gen!B3</f>
        <v>1.3124505158473799E-3</v>
      </c>
      <c r="D125" s="120" t="str">
        <f>[8]group_LiupanEast.intersect2.gen!C3</f>
        <v>maintenance of seed dormancy</v>
      </c>
      <c r="E125" s="120" t="str">
        <f>[8]group_LiupanEast.intersect2.gen!D3</f>
        <v>biological_process</v>
      </c>
      <c r="F125" s="120" t="str">
        <f>[8]group_LiupanEast.intersect2.gen!E3</f>
        <v>Bualt03G0188600, Bualt03G0188700</v>
      </c>
    </row>
    <row r="126" spans="1:6" s="54" customFormat="1" ht="15.75">
      <c r="A126" s="120"/>
      <c r="B126" s="120" t="str">
        <f>[8]group_LiupanEast.intersect2.gen!A4</f>
        <v>GO:0005768</v>
      </c>
      <c r="C126" s="120">
        <f>[8]group_LiupanEast.intersect2.gen!B4</f>
        <v>1.4484582035163599E-3</v>
      </c>
      <c r="D126" s="120" t="str">
        <f>[8]group_LiupanEast.intersect2.gen!C4</f>
        <v>endosome</v>
      </c>
      <c r="E126" s="120" t="str">
        <f>[8]group_LiupanEast.intersect2.gen!D4</f>
        <v>cellular_component</v>
      </c>
      <c r="F126" s="120" t="str">
        <f>[8]group_LiupanEast.intersect2.gen!E4</f>
        <v>Bualt03G0184500, Bualt11G0046600, Bualt11G0136200, Bualt12G0119800, Bualt12G0120100</v>
      </c>
    </row>
    <row r="127" spans="1:6" s="54" customFormat="1" ht="15.75">
      <c r="A127" s="120"/>
      <c r="B127" s="120" t="str">
        <f>[8]group_LiupanEast.intersect2.gen!A5</f>
        <v>GO:0004771</v>
      </c>
      <c r="C127" s="120">
        <f>[8]group_LiupanEast.intersect2.gen!B5</f>
        <v>1.7871503887052101E-3</v>
      </c>
      <c r="D127" s="120" t="str">
        <f>[8]group_LiupanEast.intersect2.gen!C5</f>
        <v>sterol esterase activity</v>
      </c>
      <c r="E127" s="120" t="str">
        <f>[8]group_LiupanEast.intersect2.gen!D5</f>
        <v>molecular_function</v>
      </c>
      <c r="F127" s="120" t="str">
        <f>[8]group_LiupanEast.intersect2.gen!E5</f>
        <v>Bualt03G0214000</v>
      </c>
    </row>
    <row r="128" spans="1:6" s="54" customFormat="1" ht="15.75">
      <c r="A128" s="120"/>
      <c r="B128" s="120" t="str">
        <f>[8]group_LiupanEast.intersect2.gen!A6</f>
        <v>GO:1902600</v>
      </c>
      <c r="C128" s="120">
        <f>[8]group_LiupanEast.intersect2.gen!B6</f>
        <v>2.6847921031861901E-3</v>
      </c>
      <c r="D128" s="120" t="str">
        <f>[8]group_LiupanEast.intersect2.gen!C6</f>
        <v>hydrogen ion transmembrane transport</v>
      </c>
      <c r="E128" s="120" t="str">
        <f>[8]group_LiupanEast.intersect2.gen!D6</f>
        <v>biological_process</v>
      </c>
      <c r="F128" s="120" t="str">
        <f>[8]group_LiupanEast.intersect2.gen!E6</f>
        <v>Bualt03G0188600, Bualt03G0188700</v>
      </c>
    </row>
    <row r="129" spans="1:6" s="54" customFormat="1" ht="15.75">
      <c r="A129" s="120"/>
      <c r="B129" s="120" t="str">
        <f>[8]group_LiupanEast.intersect2.gen!A7</f>
        <v>GO:0002764</v>
      </c>
      <c r="C129" s="120">
        <f>[8]group_LiupanEast.intersect2.gen!B7</f>
        <v>2.8094697981090899E-3</v>
      </c>
      <c r="D129" s="120" t="str">
        <f>[8]group_LiupanEast.intersect2.gen!C7</f>
        <v>immune response-regulating signaling pathway</v>
      </c>
      <c r="E129" s="120" t="str">
        <f>[8]group_LiupanEast.intersect2.gen!D7</f>
        <v>biological_process</v>
      </c>
      <c r="F129" s="120" t="str">
        <f>[8]group_LiupanEast.intersect2.gen!E7</f>
        <v>Bualt12G0119800, Bualt12G0119900</v>
      </c>
    </row>
    <row r="130" spans="1:6" s="54" customFormat="1" ht="15.75">
      <c r="A130" s="120"/>
      <c r="B130" s="120" t="str">
        <f>[8]group_LiupanEast.intersect2.gen!A8</f>
        <v>GO:0015299</v>
      </c>
      <c r="C130" s="120">
        <f>[8]group_LiupanEast.intersect2.gen!B8</f>
        <v>3.33491027572265E-3</v>
      </c>
      <c r="D130" s="120" t="str">
        <f>[8]group_LiupanEast.intersect2.gen!C8</f>
        <v>solute:proton antiporter activity</v>
      </c>
      <c r="E130" s="120" t="str">
        <f>[8]group_LiupanEast.intersect2.gen!D8</f>
        <v>molecular_function</v>
      </c>
      <c r="F130" s="120" t="str">
        <f>[8]group_LiupanEast.intersect2.gen!E8</f>
        <v>Bualt03G0188600, Bualt03G0188700</v>
      </c>
    </row>
    <row r="131" spans="1:6" s="54" customFormat="1" ht="15.75">
      <c r="A131" s="120"/>
      <c r="B131" s="120" t="str">
        <f>[8]group_LiupanEast.intersect2.gen!A9</f>
        <v>GO:0004105</v>
      </c>
      <c r="C131" s="120">
        <f>[8]group_LiupanEast.intersect2.gen!B9</f>
        <v>5.3521138598885999E-3</v>
      </c>
      <c r="D131" s="120" t="str">
        <f>[8]group_LiupanEast.intersect2.gen!C9</f>
        <v>choline-phosphate cytidylyltransferase activity</v>
      </c>
      <c r="E131" s="120" t="str">
        <f>[8]group_LiupanEast.intersect2.gen!D9</f>
        <v>molecular_function</v>
      </c>
      <c r="F131" s="120" t="str">
        <f>[8]group_LiupanEast.intersect2.gen!E9</f>
        <v>Bualt03G0216800</v>
      </c>
    </row>
    <row r="132" spans="1:6" s="54" customFormat="1" ht="15.75">
      <c r="A132" s="120"/>
      <c r="B132" s="120" t="str">
        <f>[8]group_LiupanEast.intersect2.gen!A10</f>
        <v>GO:0010204</v>
      </c>
      <c r="C132" s="120">
        <f>[8]group_LiupanEast.intersect2.gen!B10</f>
        <v>5.6773007049491101E-3</v>
      </c>
      <c r="D132" s="120" t="str">
        <f>[8]group_LiupanEast.intersect2.gen!C10</f>
        <v>defense response signaling pathway, resistance gene-independent</v>
      </c>
      <c r="E132" s="120" t="str">
        <f>[8]group_LiupanEast.intersect2.gen!D10</f>
        <v>biological_process</v>
      </c>
      <c r="F132" s="120" t="str">
        <f>[8]group_LiupanEast.intersect2.gen!E10</f>
        <v>Bualt12G0119800, Bualt12G0119900</v>
      </c>
    </row>
    <row r="133" spans="1:6" s="54" customFormat="1" ht="15.75">
      <c r="A133" s="120"/>
      <c r="B133" s="120" t="str">
        <f>[8]group_LiupanEast.intersect2.gen!A11</f>
        <v>GO:0016045</v>
      </c>
      <c r="C133" s="120">
        <f>[8]group_LiupanEast.intersect2.gen!B11</f>
        <v>6.5849271637573401E-3</v>
      </c>
      <c r="D133" s="120" t="str">
        <f>[8]group_LiupanEast.intersect2.gen!C11</f>
        <v>detection of bacterium</v>
      </c>
      <c r="E133" s="120" t="str">
        <f>[8]group_LiupanEast.intersect2.gen!D11</f>
        <v>biological_process</v>
      </c>
      <c r="F133" s="120" t="str">
        <f>[8]group_LiupanEast.intersect2.gen!E11</f>
        <v>Bualt12G0119800, Bualt12G0119900</v>
      </c>
    </row>
    <row r="134" spans="1:6" s="54" customFormat="1" ht="15.75">
      <c r="A134" s="120"/>
      <c r="B134" s="120" t="str">
        <f>[8]group_LiupanEast.intersect2.gen!A12</f>
        <v>GO:0006419</v>
      </c>
      <c r="C134" s="120">
        <f>[8]group_LiupanEast.intersect2.gen!B12</f>
        <v>7.12993750909564E-3</v>
      </c>
      <c r="D134" s="120" t="str">
        <f>[8]group_LiupanEast.intersect2.gen!C12</f>
        <v>alanyl-tRNA aminoacylation</v>
      </c>
      <c r="E134" s="120" t="str">
        <f>[8]group_LiupanEast.intersect2.gen!D12</f>
        <v>biological_process</v>
      </c>
      <c r="F134" s="120" t="str">
        <f>[8]group_LiupanEast.intersect2.gen!E12</f>
        <v>Bualt12G0120300</v>
      </c>
    </row>
    <row r="135" spans="1:6" s="54" customFormat="1" ht="15.75">
      <c r="A135" s="120"/>
      <c r="B135" s="120" t="str">
        <f>[8]group_LiupanEast.intersect2.gen!A13</f>
        <v>GO:0009940</v>
      </c>
      <c r="C135" s="120">
        <f>[8]group_LiupanEast.intersect2.gen!B13</f>
        <v>7.12993750909564E-3</v>
      </c>
      <c r="D135" s="120" t="str">
        <f>[8]group_LiupanEast.intersect2.gen!C13</f>
        <v>amino-terminal vacuolar sorting propeptide binding</v>
      </c>
      <c r="E135" s="120" t="str">
        <f>[8]group_LiupanEast.intersect2.gen!D13</f>
        <v>molecular_function</v>
      </c>
      <c r="F135" s="120" t="str">
        <f>[8]group_LiupanEast.intersect2.gen!E13</f>
        <v>Bualt11G0136200</v>
      </c>
    </row>
    <row r="136" spans="1:6" s="54" customFormat="1" ht="15.75">
      <c r="A136" s="120"/>
      <c r="B136" s="120" t="str">
        <f>[8]group_LiupanEast.intersect2.gen!A14</f>
        <v>GO:0006629</v>
      </c>
      <c r="C136" s="120">
        <f>[8]group_LiupanEast.intersect2.gen!B14</f>
        <v>7.8094245054117096E-3</v>
      </c>
      <c r="D136" s="120" t="str">
        <f>[8]group_LiupanEast.intersect2.gen!C14</f>
        <v>lipid metabolic process</v>
      </c>
      <c r="E136" s="120" t="str">
        <f>[8]group_LiupanEast.intersect2.gen!D14</f>
        <v>biological_process</v>
      </c>
      <c r="F136" s="120" t="str">
        <f>[8]group_LiupanEast.intersect2.gen!E14</f>
        <v>Bualt03G0185800, Bualt03G0211400, Bualt03G0214000</v>
      </c>
    </row>
    <row r="137" spans="1:6" s="54" customFormat="1" ht="15.75">
      <c r="A137" s="120"/>
      <c r="B137" s="120" t="str">
        <f>[8]group_LiupanEast.intersect2.gen!A15</f>
        <v>GO:0004813</v>
      </c>
      <c r="C137" s="120">
        <f>[8]group_LiupanEast.intersect2.gen!B15</f>
        <v>8.9046627973088897E-3</v>
      </c>
      <c r="D137" s="120" t="str">
        <f>[8]group_LiupanEast.intersect2.gen!C15</f>
        <v>alanine-tRNA ligase activity</v>
      </c>
      <c r="E137" s="120" t="str">
        <f>[8]group_LiupanEast.intersect2.gen!D15</f>
        <v>molecular_function</v>
      </c>
      <c r="F137" s="120" t="str">
        <f>[8]group_LiupanEast.intersect2.gen!E15</f>
        <v>Bualt12G0120300</v>
      </c>
    </row>
    <row r="138" spans="1:6" s="54" customFormat="1" ht="15.75">
      <c r="A138" s="120"/>
      <c r="B138" s="120" t="str">
        <f>[8]group_LiupanEast.intersect2.gen!A16</f>
        <v>GO:0008425</v>
      </c>
      <c r="C138" s="120">
        <f>[8]group_LiupanEast.intersect2.gen!B16</f>
        <v>8.9046627973088897E-3</v>
      </c>
      <c r="D138" s="120" t="str">
        <f>[8]group_LiupanEast.intersect2.gen!C16</f>
        <v>2-polyprenyl-6-methoxy-1,4-benzoquinone methyltransferase activity</v>
      </c>
      <c r="E138" s="120" t="str">
        <f>[8]group_LiupanEast.intersect2.gen!D16</f>
        <v>molecular_function</v>
      </c>
      <c r="F138" s="120" t="str">
        <f>[8]group_LiupanEast.intersect2.gen!E16</f>
        <v>Bualt17G0039600</v>
      </c>
    </row>
    <row r="139" spans="1:6" s="54" customFormat="1" ht="15.75">
      <c r="A139" s="120"/>
      <c r="B139" s="120" t="str">
        <f>[8]group_LiupanEast.intersect2.gen!A17</f>
        <v>GO:0033843</v>
      </c>
      <c r="C139" s="120">
        <f>[8]group_LiupanEast.intersect2.gen!B17</f>
        <v>8.9046627973088897E-3</v>
      </c>
      <c r="D139" s="120" t="str">
        <f>[8]group_LiupanEast.intersect2.gen!C17</f>
        <v>xyloglucan 6-xylosyltransferase activity</v>
      </c>
      <c r="E139" s="120" t="str">
        <f>[8]group_LiupanEast.intersect2.gen!D17</f>
        <v>molecular_function</v>
      </c>
      <c r="F139" s="120" t="str">
        <f>[8]group_LiupanEast.intersect2.gen!E17</f>
        <v>Bualt12G0120100</v>
      </c>
    </row>
    <row r="140" spans="1:6" s="54" customFormat="1" ht="15.75">
      <c r="A140" s="120"/>
      <c r="B140" s="120" t="str">
        <f>[8]group_LiupanEast.intersect2.gen!A18</f>
        <v>GO:0045931</v>
      </c>
      <c r="C140" s="120">
        <f>[8]group_LiupanEast.intersect2.gen!B18</f>
        <v>8.9046627973088897E-3</v>
      </c>
      <c r="D140" s="120" t="str">
        <f>[8]group_LiupanEast.intersect2.gen!C18</f>
        <v>positive regulation of mitotic cell cycle</v>
      </c>
      <c r="E140" s="120" t="str">
        <f>[8]group_LiupanEast.intersect2.gen!D18</f>
        <v>biological_process</v>
      </c>
      <c r="F140" s="120" t="str">
        <f>[8]group_LiupanEast.intersect2.gen!E18</f>
        <v>Bualt03G0188500</v>
      </c>
    </row>
    <row r="141" spans="1:6" s="54" customFormat="1" ht="15.75">
      <c r="A141" s="120"/>
      <c r="B141" s="120" t="str">
        <f>[8]group_LiupanEast.intersect2.gen!A19</f>
        <v>GO:0071493</v>
      </c>
      <c r="C141" s="120">
        <f>[8]group_LiupanEast.intersect2.gen!B19</f>
        <v>8.9046627973088897E-3</v>
      </c>
      <c r="D141" s="120" t="str">
        <f>[8]group_LiupanEast.intersect2.gen!C19</f>
        <v>cellular response to UV-B</v>
      </c>
      <c r="E141" s="120" t="str">
        <f>[8]group_LiupanEast.intersect2.gen!D19</f>
        <v>biological_process</v>
      </c>
      <c r="F141" s="120" t="str">
        <f>[8]group_LiupanEast.intersect2.gen!E19</f>
        <v>Bualt03G0185800</v>
      </c>
    </row>
    <row r="142" spans="1:6" s="54" customFormat="1" ht="15.75">
      <c r="A142" s="120"/>
      <c r="B142" s="120" t="str">
        <f>[8]group_LiupanEast.intersect2.gen!A20</f>
        <v>GO:0010359</v>
      </c>
      <c r="C142" s="120">
        <f>[8]group_LiupanEast.intersect2.gen!B20</f>
        <v>9.22993115382785E-3</v>
      </c>
      <c r="D142" s="120" t="str">
        <f>[8]group_LiupanEast.intersect2.gen!C20</f>
        <v>regulation of anion channel activity</v>
      </c>
      <c r="E142" s="120" t="str">
        <f>[8]group_LiupanEast.intersect2.gen!D20</f>
        <v>biological_process</v>
      </c>
      <c r="F142" s="120" t="str">
        <f>[8]group_LiupanEast.intersect2.gen!E20</f>
        <v>Bualt12G0119800, Bualt12G0119900</v>
      </c>
    </row>
    <row r="143" spans="1:6" s="54" customFormat="1" ht="15.75">
      <c r="A143" s="120"/>
      <c r="B143" s="120" t="str">
        <f>[8]group_LiupanEast.intersect2.gen!A21</f>
        <v>GO:0015238</v>
      </c>
      <c r="C143" s="120">
        <f>[8]group_LiupanEast.intersect2.gen!B21</f>
        <v>9.4500635273084693E-3</v>
      </c>
      <c r="D143" s="120" t="str">
        <f>[8]group_LiupanEast.intersect2.gen!C21</f>
        <v>drug transmembrane transporter activity</v>
      </c>
      <c r="E143" s="120" t="str">
        <f>[8]group_LiupanEast.intersect2.gen!D21</f>
        <v>molecular_function</v>
      </c>
      <c r="F143" s="120" t="str">
        <f>[8]group_LiupanEast.intersect2.gen!E21</f>
        <v>Bualt03G0188600, Bualt03G0188700</v>
      </c>
    </row>
    <row r="144" spans="1:6" s="54" customFormat="1" ht="15.75">
      <c r="A144" s="120"/>
      <c r="B144" s="120" t="str">
        <f>[8]group_LiupanEast.intersect2.gen!A22</f>
        <v>GO:0006624</v>
      </c>
      <c r="C144" s="120">
        <f>[8]group_LiupanEast.intersect2.gen!B22</f>
        <v>1.0676294986079001E-2</v>
      </c>
      <c r="D144" s="120" t="str">
        <f>[8]group_LiupanEast.intersect2.gen!C22</f>
        <v>vacuolar protein processing</v>
      </c>
      <c r="E144" s="120" t="str">
        <f>[8]group_LiupanEast.intersect2.gen!D22</f>
        <v>biological_process</v>
      </c>
      <c r="F144" s="120" t="str">
        <f>[8]group_LiupanEast.intersect2.gen!E22</f>
        <v>Bualt03G0185700</v>
      </c>
    </row>
    <row r="145" spans="1:6" s="54" customFormat="1" ht="15.75">
      <c r="A145" s="120"/>
      <c r="B145" s="120" t="str">
        <f>[8]group_LiupanEast.intersect2.gen!A23</f>
        <v>GO:0052624</v>
      </c>
      <c r="C145" s="120">
        <f>[8]group_LiupanEast.intersect2.gen!B23</f>
        <v>1.0676294986079001E-2</v>
      </c>
      <c r="D145" s="120" t="str">
        <f>[8]group_LiupanEast.intersect2.gen!C23</f>
        <v>2-phytyl-1,4-naphthoquinone methyltransferase activity</v>
      </c>
      <c r="E145" s="120" t="str">
        <f>[8]group_LiupanEast.intersect2.gen!D23</f>
        <v>molecular_function</v>
      </c>
      <c r="F145" s="120" t="str">
        <f>[8]group_LiupanEast.intersect2.gen!E23</f>
        <v>Bualt17G0039600</v>
      </c>
    </row>
    <row r="146" spans="1:6" s="54" customFormat="1" ht="15.75">
      <c r="A146" s="120"/>
      <c r="B146" s="120" t="str">
        <f>[8]group_LiupanEast.intersect2.gen!A24</f>
        <v>GO:0019199</v>
      </c>
      <c r="C146" s="120">
        <f>[8]group_LiupanEast.intersect2.gen!B24</f>
        <v>1.20239371340352E-2</v>
      </c>
      <c r="D146" s="120" t="str">
        <f>[8]group_LiupanEast.intersect2.gen!C24</f>
        <v>transmembrane receptor protein kinase activity</v>
      </c>
      <c r="E146" s="120" t="str">
        <f>[8]group_LiupanEast.intersect2.gen!D24</f>
        <v>molecular_function</v>
      </c>
      <c r="F146" s="120" t="str">
        <f>[8]group_LiupanEast.intersect2.gen!E24</f>
        <v>Bualt12G0119800, Bualt12G0119900</v>
      </c>
    </row>
    <row r="147" spans="1:6" s="54" customFormat="1" ht="15.75">
      <c r="A147" s="120"/>
      <c r="B147" s="120" t="str">
        <f>[8]group_LiupanEast.intersect2.gen!A25</f>
        <v>GO:0001541</v>
      </c>
      <c r="C147" s="120">
        <f>[8]group_LiupanEast.intersect2.gen!B25</f>
        <v>1.24448393282561E-2</v>
      </c>
      <c r="D147" s="120" t="str">
        <f>[8]group_LiupanEast.intersect2.gen!C25</f>
        <v>ovarian follicle development</v>
      </c>
      <c r="E147" s="120" t="str">
        <f>[8]group_LiupanEast.intersect2.gen!D25</f>
        <v>biological_process</v>
      </c>
      <c r="F147" s="120" t="str">
        <f>[8]group_LiupanEast.intersect2.gen!E25</f>
        <v>Bualt03G0216800</v>
      </c>
    </row>
    <row r="148" spans="1:6" s="54" customFormat="1" ht="15.75">
      <c r="A148" s="120"/>
      <c r="B148" s="120" t="str">
        <f>[8]group_LiupanEast.intersect2.gen!A26</f>
        <v>GO:0006657</v>
      </c>
      <c r="C148" s="120">
        <f>[8]group_LiupanEast.intersect2.gen!B26</f>
        <v>1.24448393282561E-2</v>
      </c>
      <c r="D148" s="120" t="str">
        <f>[8]group_LiupanEast.intersect2.gen!C26</f>
        <v>CDP-choline pathway</v>
      </c>
      <c r="E148" s="120" t="str">
        <f>[8]group_LiupanEast.intersect2.gen!D26</f>
        <v>biological_process</v>
      </c>
      <c r="F148" s="120" t="str">
        <f>[8]group_LiupanEast.intersect2.gen!E26</f>
        <v>Bualt03G0216800</v>
      </c>
    </row>
    <row r="149" spans="1:6" s="54" customFormat="1" ht="15.75">
      <c r="A149" s="120"/>
      <c r="B149" s="120" t="str">
        <f>[8]group_LiupanEast.intersect2.gen!A27</f>
        <v>GO:0009234</v>
      </c>
      <c r="C149" s="120">
        <f>[8]group_LiupanEast.intersect2.gen!B27</f>
        <v>1.24448393282561E-2</v>
      </c>
      <c r="D149" s="120" t="str">
        <f>[8]group_LiupanEast.intersect2.gen!C27</f>
        <v>menaquinone biosynthetic process</v>
      </c>
      <c r="E149" s="120" t="str">
        <f>[8]group_LiupanEast.intersect2.gen!D27</f>
        <v>biological_process</v>
      </c>
      <c r="F149" s="120" t="str">
        <f>[8]group_LiupanEast.intersect2.gen!E27</f>
        <v>Bualt17G0039600</v>
      </c>
    </row>
    <row r="150" spans="1:6" s="54" customFormat="1" ht="15.75">
      <c r="A150" s="120"/>
      <c r="B150" s="120" t="str">
        <f>[8]group_LiupanEast.intersect2.gen!A28</f>
        <v>GO:0009531</v>
      </c>
      <c r="C150" s="120">
        <f>[8]group_LiupanEast.intersect2.gen!B28</f>
        <v>1.4210301068004499E-2</v>
      </c>
      <c r="D150" s="120" t="str">
        <f>[8]group_LiupanEast.intersect2.gen!C28</f>
        <v>secondary cell wall</v>
      </c>
      <c r="E150" s="120" t="str">
        <f>[8]group_LiupanEast.intersect2.gen!D28</f>
        <v>cellular_component</v>
      </c>
      <c r="F150" s="120" t="str">
        <f>[8]group_LiupanEast.intersect2.gen!E28</f>
        <v>Bualt01G0244300</v>
      </c>
    </row>
    <row r="151" spans="1:6" s="54" customFormat="1" ht="15.75">
      <c r="A151" s="120"/>
      <c r="B151" s="120" t="str">
        <f>[8]group_LiupanEast.intersect2.gen!A29</f>
        <v>GO:0046474</v>
      </c>
      <c r="C151" s="120">
        <f>[8]group_LiupanEast.intersect2.gen!B29</f>
        <v>1.4210301068004499E-2</v>
      </c>
      <c r="D151" s="120" t="str">
        <f>[8]group_LiupanEast.intersect2.gen!C29</f>
        <v>glycerophospholipid biosynthetic process</v>
      </c>
      <c r="E151" s="120" t="str">
        <f>[8]group_LiupanEast.intersect2.gen!D29</f>
        <v>biological_process</v>
      </c>
      <c r="F151" s="120" t="str">
        <f>[8]group_LiupanEast.intersect2.gen!E29</f>
        <v>Bualt03G0216800</v>
      </c>
    </row>
    <row r="152" spans="1:6" s="54" customFormat="1" ht="15.75">
      <c r="A152" s="120"/>
      <c r="B152" s="120" t="str">
        <f>[8]group_LiupanEast.intersect2.gen!A30</f>
        <v>GO:0001872</v>
      </c>
      <c r="C152" s="120">
        <f>[8]group_LiupanEast.intersect2.gen!B30</f>
        <v>1.5972685440815801E-2</v>
      </c>
      <c r="D152" s="120" t="str">
        <f>[8]group_LiupanEast.intersect2.gen!C30</f>
        <v>(1-&gt;3)-beta-D-glucan binding</v>
      </c>
      <c r="E152" s="120" t="str">
        <f>[8]group_LiupanEast.intersect2.gen!D30</f>
        <v>molecular_function</v>
      </c>
      <c r="F152" s="120" t="str">
        <f>[8]group_LiupanEast.intersect2.gen!E30</f>
        <v>Bualt03G0189600</v>
      </c>
    </row>
    <row r="153" spans="1:6" s="54" customFormat="1" ht="15.75">
      <c r="A153" s="120"/>
      <c r="B153" s="120" t="str">
        <f>[8]group_LiupanEast.intersect2.gen!A31</f>
        <v>GO:0009650</v>
      </c>
      <c r="C153" s="120">
        <f>[8]group_LiupanEast.intersect2.gen!B31</f>
        <v>1.5972685440815801E-2</v>
      </c>
      <c r="D153" s="120" t="str">
        <f>[8]group_LiupanEast.intersect2.gen!C31</f>
        <v>UV protection</v>
      </c>
      <c r="E153" s="120" t="str">
        <f>[8]group_LiupanEast.intersect2.gen!D31</f>
        <v>biological_process</v>
      </c>
      <c r="F153" s="120" t="str">
        <f>[8]group_LiupanEast.intersect2.gen!E31</f>
        <v>Bualt03G0185800</v>
      </c>
    </row>
    <row r="154" spans="1:6" s="54" customFormat="1" ht="15.75">
      <c r="A154" s="120"/>
      <c r="B154" s="120" t="str">
        <f>[8]group_LiupanEast.intersect2.gen!A32</f>
        <v>GO:0060627</v>
      </c>
      <c r="C154" s="120">
        <f>[8]group_LiupanEast.intersect2.gen!B32</f>
        <v>1.5972685440815801E-2</v>
      </c>
      <c r="D154" s="120" t="str">
        <f>[8]group_LiupanEast.intersect2.gen!C32</f>
        <v>regulation of vesicle-mediated transport</v>
      </c>
      <c r="E154" s="120" t="str">
        <f>[8]group_LiupanEast.intersect2.gen!D32</f>
        <v>biological_process</v>
      </c>
      <c r="F154" s="120" t="str">
        <f>[8]group_LiupanEast.intersect2.gen!E32</f>
        <v>Bualt03G0184500</v>
      </c>
    </row>
    <row r="155" spans="1:6" s="54" customFormat="1" ht="15.75">
      <c r="A155" s="120"/>
      <c r="B155" s="120" t="str">
        <f>[8]group_LiupanEast.intersect2.gen!A33</f>
        <v>GO:0080141</v>
      </c>
      <c r="C155" s="120">
        <f>[8]group_LiupanEast.intersect2.gen!B33</f>
        <v>1.5972685440815801E-2</v>
      </c>
      <c r="D155" s="120" t="str">
        <f>[8]group_LiupanEast.intersect2.gen!C33</f>
        <v>regulation of jasmonic acid biosynthetic process</v>
      </c>
      <c r="E155" s="120" t="str">
        <f>[8]group_LiupanEast.intersect2.gen!D33</f>
        <v>biological_process</v>
      </c>
      <c r="F155" s="120" t="str">
        <f>[8]group_LiupanEast.intersect2.gen!E33</f>
        <v>Bualt11G0136000</v>
      </c>
    </row>
    <row r="156" spans="1:6" s="54" customFormat="1" ht="15.75">
      <c r="A156" s="120"/>
      <c r="B156" s="120" t="str">
        <f>[8]group_LiupanEast.intersect2.gen!A34</f>
        <v>GO:0045962</v>
      </c>
      <c r="C156" s="120">
        <f>[8]group_LiupanEast.intersect2.gen!B34</f>
        <v>1.77319976735234E-2</v>
      </c>
      <c r="D156" s="120" t="str">
        <f>[8]group_LiupanEast.intersect2.gen!C34</f>
        <v>positive regulation of development, heterochronic</v>
      </c>
      <c r="E156" s="120" t="str">
        <f>[8]group_LiupanEast.intersect2.gen!D34</f>
        <v>biological_process</v>
      </c>
      <c r="F156" s="120" t="str">
        <f>[8]group_LiupanEast.intersect2.gen!E34</f>
        <v>Bualt03G0189100</v>
      </c>
    </row>
    <row r="157" spans="1:6" s="54" customFormat="1" ht="15.75">
      <c r="A157" s="120"/>
      <c r="B157" s="120" t="str">
        <f>[8]group_LiupanEast.intersect2.gen!A35</f>
        <v>GO:0022857</v>
      </c>
      <c r="C157" s="120">
        <f>[8]group_LiupanEast.intersect2.gen!B35</f>
        <v>1.97755910519836E-2</v>
      </c>
      <c r="D157" s="120" t="str">
        <f>[8]group_LiupanEast.intersect2.gen!C35</f>
        <v>transmembrane transporter activity</v>
      </c>
      <c r="E157" s="120" t="str">
        <f>[8]group_LiupanEast.intersect2.gen!D35</f>
        <v>molecular_function</v>
      </c>
      <c r="F157" s="120" t="str">
        <f>[8]group_LiupanEast.intersect2.gen!E35</f>
        <v>Bualt03G0188600, Bualt03G0188700</v>
      </c>
    </row>
    <row r="158" spans="1:6" s="54" customFormat="1" ht="15.75">
      <c r="A158" s="120"/>
      <c r="B158" s="120" t="str">
        <f>[8]group_LiupanEast.intersect2.gen!A36</f>
        <v>GO:0015297</v>
      </c>
      <c r="C158" s="120">
        <f>[8]group_LiupanEast.intersect2.gen!B36</f>
        <v>2.0703020703986202E-2</v>
      </c>
      <c r="D158" s="120" t="str">
        <f>[8]group_LiupanEast.intersect2.gen!C36</f>
        <v>antiporter activity</v>
      </c>
      <c r="E158" s="120" t="str">
        <f>[8]group_LiupanEast.intersect2.gen!D36</f>
        <v>molecular_function</v>
      </c>
      <c r="F158" s="120" t="str">
        <f>[8]group_LiupanEast.intersect2.gen!E36</f>
        <v>Bualt03G0188600, Bualt03G0188700</v>
      </c>
    </row>
    <row r="159" spans="1:6" s="54" customFormat="1" ht="15.75">
      <c r="A159" s="120"/>
      <c r="B159" s="120" t="str">
        <f>[8]group_LiupanEast.intersect2.gen!A37</f>
        <v>GO:0005773</v>
      </c>
      <c r="C159" s="120">
        <f>[8]group_LiupanEast.intersect2.gen!B37</f>
        <v>2.12486014603783E-2</v>
      </c>
      <c r="D159" s="120" t="str">
        <f>[8]group_LiupanEast.intersect2.gen!C37</f>
        <v>vacuole</v>
      </c>
      <c r="E159" s="120" t="str">
        <f>[8]group_LiupanEast.intersect2.gen!D37</f>
        <v>cellular_component</v>
      </c>
      <c r="F159" s="120" t="str">
        <f>[8]group_LiupanEast.intersect2.gen!E37</f>
        <v>Bualt03G0184500, Bualt03G0185700, Bualt03G0188300, Bualt03G0211400, Bualt11G0136200</v>
      </c>
    </row>
    <row r="160" spans="1:6" s="54" customFormat="1" ht="15.75">
      <c r="A160" s="120"/>
      <c r="B160" s="120" t="str">
        <f>[8]group_LiupanEast.intersect2.gen!A38</f>
        <v>GO:0009718</v>
      </c>
      <c r="C160" s="120">
        <f>[8]group_LiupanEast.intersect2.gen!B38</f>
        <v>2.2288516658628198E-2</v>
      </c>
      <c r="D160" s="120" t="str">
        <f>[8]group_LiupanEast.intersect2.gen!C38</f>
        <v>anthocyanin-containing compound biosynthetic process</v>
      </c>
      <c r="E160" s="120" t="str">
        <f>[8]group_LiupanEast.intersect2.gen!D38</f>
        <v>biological_process</v>
      </c>
      <c r="F160" s="120" t="str">
        <f>[8]group_LiupanEast.intersect2.gen!E38</f>
        <v>Bualt03G0187900, Bualt03G0215900</v>
      </c>
    </row>
    <row r="161" spans="1:6" s="54" customFormat="1" ht="15.75">
      <c r="A161" s="120"/>
      <c r="B161" s="120" t="str">
        <f>[8]group_LiupanEast.intersect2.gen!A39</f>
        <v>GO:0034059</v>
      </c>
      <c r="C161" s="120">
        <f>[8]group_LiupanEast.intersect2.gen!B39</f>
        <v>2.29915536697754E-2</v>
      </c>
      <c r="D161" s="120" t="str">
        <f>[8]group_LiupanEast.intersect2.gen!C39</f>
        <v>response to anoxia</v>
      </c>
      <c r="E161" s="120" t="str">
        <f>[8]group_LiupanEast.intersect2.gen!D39</f>
        <v>biological_process</v>
      </c>
      <c r="F161" s="120" t="str">
        <f>[8]group_LiupanEast.intersect2.gen!E39</f>
        <v>Bualt01G0244300</v>
      </c>
    </row>
    <row r="162" spans="1:6" s="54" customFormat="1" ht="15.75">
      <c r="A162" s="120"/>
      <c r="B162" s="120" t="str">
        <f>[8]group_LiupanEast.intersect2.gen!A40</f>
        <v>GO:0004806</v>
      </c>
      <c r="C162" s="120">
        <f>[8]group_LiupanEast.intersect2.gen!B40</f>
        <v>2.64826590703446E-2</v>
      </c>
      <c r="D162" s="120" t="str">
        <f>[8]group_LiupanEast.intersect2.gen!C40</f>
        <v>triglyceride lipase activity</v>
      </c>
      <c r="E162" s="120" t="str">
        <f>[8]group_LiupanEast.intersect2.gen!D40</f>
        <v>molecular_function</v>
      </c>
      <c r="F162" s="120" t="str">
        <f>[8]group_LiupanEast.intersect2.gen!E40</f>
        <v>Bualt03G0214000</v>
      </c>
    </row>
    <row r="163" spans="1:6" s="54" customFormat="1" ht="15.75">
      <c r="A163" s="120"/>
      <c r="B163" s="120" t="str">
        <f>[8]group_LiupanEast.intersect2.gen!A41</f>
        <v>GO:0006656</v>
      </c>
      <c r="C163" s="120">
        <f>[8]group_LiupanEast.intersect2.gen!B41</f>
        <v>2.64826590703446E-2</v>
      </c>
      <c r="D163" s="120" t="str">
        <f>[8]group_LiupanEast.intersect2.gen!C41</f>
        <v>phosphatidylcholine biosynthetic process</v>
      </c>
      <c r="E163" s="120" t="str">
        <f>[8]group_LiupanEast.intersect2.gen!D41</f>
        <v>biological_process</v>
      </c>
      <c r="F163" s="120" t="str">
        <f>[8]group_LiupanEast.intersect2.gen!E41</f>
        <v>Bualt03G0216800</v>
      </c>
    </row>
    <row r="164" spans="1:6" s="54" customFormat="1" ht="15.75">
      <c r="A164" s="120"/>
      <c r="B164" s="120" t="str">
        <f>[8]group_LiupanEast.intersect2.gen!A42</f>
        <v>GO:0030665</v>
      </c>
      <c r="C164" s="120">
        <f>[8]group_LiupanEast.intersect2.gen!B42</f>
        <v>2.64826590703446E-2</v>
      </c>
      <c r="D164" s="120" t="str">
        <f>[8]group_LiupanEast.intersect2.gen!C42</f>
        <v>clathrin-coated vesicle membrane</v>
      </c>
      <c r="E164" s="120" t="str">
        <f>[8]group_LiupanEast.intersect2.gen!D42</f>
        <v>cellular_component</v>
      </c>
      <c r="F164" s="120" t="str">
        <f>[8]group_LiupanEast.intersect2.gen!E42</f>
        <v>Bualt11G0136200</v>
      </c>
    </row>
    <row r="165" spans="1:6" s="54" customFormat="1" ht="15.75">
      <c r="A165" s="120"/>
      <c r="B165" s="120" t="str">
        <f>[8]group_LiupanEast.intersect2.gen!A43</f>
        <v>GO:0012505</v>
      </c>
      <c r="C165" s="120">
        <f>[8]group_LiupanEast.intersect2.gen!B43</f>
        <v>2.66372527189534E-2</v>
      </c>
      <c r="D165" s="120" t="str">
        <f>[8]group_LiupanEast.intersect2.gen!C43</f>
        <v>endomembrane system</v>
      </c>
      <c r="E165" s="120" t="str">
        <f>[8]group_LiupanEast.intersect2.gen!D43</f>
        <v>cellular_component</v>
      </c>
      <c r="F165" s="120" t="str">
        <f>[8]group_LiupanEast.intersect2.gen!E43</f>
        <v>Bualt12G0119800, Bualt12G0119900</v>
      </c>
    </row>
    <row r="166" spans="1:6" s="54" customFormat="1" ht="15.75">
      <c r="A166" s="120"/>
      <c r="B166" s="120" t="str">
        <f>[8]group_LiupanEast.intersect2.gen!A44</f>
        <v>GO:0016036</v>
      </c>
      <c r="C166" s="120">
        <f>[8]group_LiupanEast.intersect2.gen!B44</f>
        <v>2.66372527189534E-2</v>
      </c>
      <c r="D166" s="120" t="str">
        <f>[8]group_LiupanEast.intersect2.gen!C44</f>
        <v>cellular response to phosphate starvation</v>
      </c>
      <c r="E166" s="120" t="str">
        <f>[8]group_LiupanEast.intersect2.gen!D44</f>
        <v>biological_process</v>
      </c>
      <c r="F166" s="120" t="str">
        <f>[8]group_LiupanEast.intersect2.gen!E44</f>
        <v>Bualt03G0185800, Bualt03G0187900</v>
      </c>
    </row>
    <row r="167" spans="1:6" s="54" customFormat="1" ht="15.75">
      <c r="A167" s="120"/>
      <c r="B167" s="120" t="str">
        <f>[8]group_LiupanEast.intersect2.gen!A45</f>
        <v>GO:0035252</v>
      </c>
      <c r="C167" s="120">
        <f>[8]group_LiupanEast.intersect2.gen!B45</f>
        <v>2.8223647742816799E-2</v>
      </c>
      <c r="D167" s="120" t="str">
        <f>[8]group_LiupanEast.intersect2.gen!C45</f>
        <v>UDP-xylosyltransferase activity</v>
      </c>
      <c r="E167" s="120" t="str">
        <f>[8]group_LiupanEast.intersect2.gen!D45</f>
        <v>molecular_function</v>
      </c>
      <c r="F167" s="120" t="str">
        <f>[8]group_LiupanEast.intersect2.gen!E45</f>
        <v>Bualt12G0120100</v>
      </c>
    </row>
    <row r="168" spans="1:6" s="54" customFormat="1" ht="15.75">
      <c r="A168" s="120"/>
      <c r="B168" s="120" t="str">
        <f>[8]group_LiupanEast.intersect2.gen!A46</f>
        <v>GO:0042372</v>
      </c>
      <c r="C168" s="120">
        <f>[8]group_LiupanEast.intersect2.gen!B46</f>
        <v>2.8223647742816799E-2</v>
      </c>
      <c r="D168" s="120" t="str">
        <f>[8]group_LiupanEast.intersect2.gen!C46</f>
        <v>phylloquinone biosynthetic process</v>
      </c>
      <c r="E168" s="120" t="str">
        <f>[8]group_LiupanEast.intersect2.gen!D46</f>
        <v>biological_process</v>
      </c>
      <c r="F168" s="120" t="str">
        <f>[8]group_LiupanEast.intersect2.gen!E46</f>
        <v>Bualt17G0039600</v>
      </c>
    </row>
    <row r="169" spans="1:6" s="54" customFormat="1" ht="15.75">
      <c r="A169" s="120"/>
      <c r="B169" s="120" t="str">
        <f>[8]group_LiupanEast.intersect2.gen!A47</f>
        <v>GO:0008970</v>
      </c>
      <c r="C169" s="120">
        <f>[8]group_LiupanEast.intersect2.gen!B47</f>
        <v>2.9961600621753001E-2</v>
      </c>
      <c r="D169" s="120" t="str">
        <f>[8]group_LiupanEast.intersect2.gen!C47</f>
        <v>phosphatidylcholine 1-acylhydrolase activity</v>
      </c>
      <c r="E169" s="120" t="str">
        <f>[8]group_LiupanEast.intersect2.gen!D47</f>
        <v>molecular_function</v>
      </c>
      <c r="F169" s="120" t="str">
        <f>[8]group_LiupanEast.intersect2.gen!E47</f>
        <v>Bualt03G0185800</v>
      </c>
    </row>
    <row r="170" spans="1:6" s="54" customFormat="1" ht="15.75">
      <c r="A170" s="120"/>
      <c r="B170" s="120" t="str">
        <f>[8]group_LiupanEast.intersect2.gen!A48</f>
        <v>GO:0047893</v>
      </c>
      <c r="C170" s="120">
        <f>[8]group_LiupanEast.intersect2.gen!B48</f>
        <v>2.9961600621753001E-2</v>
      </c>
      <c r="D170" s="120" t="str">
        <f>[8]group_LiupanEast.intersect2.gen!C48</f>
        <v>flavonol 3-O-glucosyltransferase activity</v>
      </c>
      <c r="E170" s="120" t="str">
        <f>[8]group_LiupanEast.intersect2.gen!D48</f>
        <v>molecular_function</v>
      </c>
      <c r="F170" s="120" t="str">
        <f>[8]group_LiupanEast.intersect2.gen!E48</f>
        <v>Bualt03G0215900</v>
      </c>
    </row>
    <row r="171" spans="1:6" s="54" customFormat="1" ht="15.75">
      <c r="A171" s="120"/>
      <c r="B171" s="120" t="str">
        <f>[8]group_LiupanEast.intersect2.gen!A49</f>
        <v>GO:0005802</v>
      </c>
      <c r="C171" s="120">
        <f>[8]group_LiupanEast.intersect2.gen!B49</f>
        <v>3.3092052038399003E-2</v>
      </c>
      <c r="D171" s="120" t="str">
        <f>[8]group_LiupanEast.intersect2.gen!C49</f>
        <v>trans-Golgi network</v>
      </c>
      <c r="E171" s="120" t="str">
        <f>[8]group_LiupanEast.intersect2.gen!D49</f>
        <v>cellular_component</v>
      </c>
      <c r="F171" s="120" t="str">
        <f>[8]group_LiupanEast.intersect2.gen!E49</f>
        <v>Bualt11G0046600, Bualt11G0136200, Bualt12G0120100</v>
      </c>
    </row>
    <row r="172" spans="1:6" s="54" customFormat="1" ht="15.75">
      <c r="A172" s="120"/>
      <c r="B172" s="120" t="str">
        <f>[8]group_LiupanEast.intersect2.gen!A50</f>
        <v>GO:0009705</v>
      </c>
      <c r="C172" s="120">
        <f>[8]group_LiupanEast.intersect2.gen!B50</f>
        <v>3.3173594945038701E-2</v>
      </c>
      <c r="D172" s="120" t="str">
        <f>[8]group_LiupanEast.intersect2.gen!C50</f>
        <v>plant-type vacuole membrane</v>
      </c>
      <c r="E172" s="120" t="str">
        <f>[8]group_LiupanEast.intersect2.gen!D50</f>
        <v>cellular_component</v>
      </c>
      <c r="F172" s="120" t="str">
        <f>[8]group_LiupanEast.intersect2.gen!E50</f>
        <v>Bualt03G0188600, Bualt03G0188700</v>
      </c>
    </row>
    <row r="173" spans="1:6" s="54" customFormat="1" ht="15.75">
      <c r="A173" s="120"/>
      <c r="B173" s="120" t="str">
        <f>[8]group_LiupanEast.intersect2.gen!A51</f>
        <v>GO:0047763</v>
      </c>
      <c r="C173" s="120">
        <f>[8]group_LiupanEast.intersect2.gen!B51</f>
        <v>3.5157296035354398E-2</v>
      </c>
      <c r="D173" s="120" t="str">
        <f>[8]group_LiupanEast.intersect2.gen!C51</f>
        <v>caffeate O-methyltransferase activity</v>
      </c>
      <c r="E173" s="120" t="str">
        <f>[8]group_LiupanEast.intersect2.gen!D51</f>
        <v>molecular_function</v>
      </c>
      <c r="F173" s="120" t="str">
        <f>[8]group_LiupanEast.intersect2.gen!E51</f>
        <v>Bualt02G0063600</v>
      </c>
    </row>
    <row r="174" spans="1:6" s="54" customFormat="1" ht="15.75">
      <c r="A174" s="120"/>
      <c r="B174" s="120" t="str">
        <f>[8]group_LiupanEast.intersect2.gen!A52</f>
        <v>GO:0006904</v>
      </c>
      <c r="C174" s="120">
        <f>[8]group_LiupanEast.intersect2.gen!B52</f>
        <v>3.6883157235541503E-2</v>
      </c>
      <c r="D174" s="120" t="str">
        <f>[8]group_LiupanEast.intersect2.gen!C52</f>
        <v>vesicle docking involved in exocytosis</v>
      </c>
      <c r="E174" s="120" t="str">
        <f>[8]group_LiupanEast.intersect2.gen!D52</f>
        <v>biological_process</v>
      </c>
      <c r="F174" s="120" t="str">
        <f>[8]group_LiupanEast.intersect2.gen!E52</f>
        <v>Bualt03G0185700</v>
      </c>
    </row>
    <row r="175" spans="1:6" s="54" customFormat="1" ht="15.75">
      <c r="A175" s="120"/>
      <c r="B175" s="120" t="str">
        <f>[8]group_LiupanEast.intersect2.gen!A53</f>
        <v>GO:0010411</v>
      </c>
      <c r="C175" s="120">
        <f>[8]group_LiupanEast.intersect2.gen!B53</f>
        <v>3.6883157235541503E-2</v>
      </c>
      <c r="D175" s="120" t="str">
        <f>[8]group_LiupanEast.intersect2.gen!C53</f>
        <v>xyloglucan metabolic process</v>
      </c>
      <c r="E175" s="120" t="str">
        <f>[8]group_LiupanEast.intersect2.gen!D53</f>
        <v>biological_process</v>
      </c>
      <c r="F175" s="120" t="str">
        <f>[8]group_LiupanEast.intersect2.gen!E53</f>
        <v>Bualt12G0120100</v>
      </c>
    </row>
    <row r="176" spans="1:6" s="54" customFormat="1" ht="15.75">
      <c r="A176" s="120"/>
      <c r="B176" s="120" t="str">
        <f>[8]group_LiupanEast.intersect2.gen!A54</f>
        <v>GO:0015031</v>
      </c>
      <c r="C176" s="120">
        <f>[8]group_LiupanEast.intersect2.gen!B54</f>
        <v>3.8397652451683098E-2</v>
      </c>
      <c r="D176" s="120" t="str">
        <f>[8]group_LiupanEast.intersect2.gen!C54</f>
        <v>protein transport</v>
      </c>
      <c r="E176" s="120" t="str">
        <f>[8]group_LiupanEast.intersect2.gen!D54</f>
        <v>biological_process</v>
      </c>
      <c r="F176" s="120" t="str">
        <f>[8]group_LiupanEast.intersect2.gen!E54</f>
        <v>Bualt03G0184500, Bualt03G0185700, Bualt11G0136200</v>
      </c>
    </row>
    <row r="177" spans="1:6" s="54" customFormat="1" ht="15.75">
      <c r="A177" s="120"/>
      <c r="B177" s="120" t="str">
        <f>[8]group_LiupanEast.intersect2.gen!A55</f>
        <v>GO:0004129</v>
      </c>
      <c r="C177" s="120">
        <f>[8]group_LiupanEast.intersect2.gen!B55</f>
        <v>4.0325854486238003E-2</v>
      </c>
      <c r="D177" s="120" t="str">
        <f>[8]group_LiupanEast.intersect2.gen!C55</f>
        <v>cytochrome-c oxidase activity</v>
      </c>
      <c r="E177" s="120" t="str">
        <f>[8]group_LiupanEast.intersect2.gen!D55</f>
        <v>molecular_function</v>
      </c>
      <c r="F177" s="120" t="str">
        <f>[8]group_LiupanEast.intersect2.gen!E55</f>
        <v>Bualt12G0092800</v>
      </c>
    </row>
    <row r="178" spans="1:6" s="54" customFormat="1" ht="15.75">
      <c r="A178" s="120"/>
      <c r="B178" s="120" t="str">
        <f>[8]group_LiupanEast.intersect2.gen!A56</f>
        <v>GO:0000139</v>
      </c>
      <c r="C178" s="120">
        <f>[8]group_LiupanEast.intersect2.gen!B56</f>
        <v>4.0730070844298999E-2</v>
      </c>
      <c r="D178" s="120" t="str">
        <f>[8]group_LiupanEast.intersect2.gen!C56</f>
        <v>Golgi membrane</v>
      </c>
      <c r="E178" s="120" t="str">
        <f>[8]group_LiupanEast.intersect2.gen!D56</f>
        <v>cellular_component</v>
      </c>
      <c r="F178" s="120" t="str">
        <f>[8]group_LiupanEast.intersect2.gen!E56</f>
        <v>Bualt11G0046600, Bualt11G0136200, Bualt12G0120100</v>
      </c>
    </row>
    <row r="179" spans="1:6" s="54" customFormat="1" ht="15.75">
      <c r="A179" s="120"/>
      <c r="B179" s="120" t="str">
        <f>[8]group_LiupanEast.intersect2.gen!A57</f>
        <v>GO:0016125</v>
      </c>
      <c r="C179" s="120">
        <f>[8]group_LiupanEast.intersect2.gen!B57</f>
        <v>4.2042700759351799E-2</v>
      </c>
      <c r="D179" s="120" t="str">
        <f>[8]group_LiupanEast.intersect2.gen!C57</f>
        <v>sterol metabolic process</v>
      </c>
      <c r="E179" s="120" t="str">
        <f>[8]group_LiupanEast.intersect2.gen!D57</f>
        <v>biological_process</v>
      </c>
      <c r="F179" s="120" t="str">
        <f>[8]group_LiupanEast.intersect2.gen!E57</f>
        <v>Bualt03G0214000</v>
      </c>
    </row>
    <row r="180" spans="1:6" s="54" customFormat="1" ht="15.75">
      <c r="A180" s="120"/>
      <c r="B180" s="120" t="str">
        <f>[8]group_LiupanEast.intersect2.gen!A58</f>
        <v>GO:0006896</v>
      </c>
      <c r="C180" s="120">
        <f>[8]group_LiupanEast.intersect2.gen!B58</f>
        <v>4.5467414094213697E-2</v>
      </c>
      <c r="D180" s="120" t="str">
        <f>[8]group_LiupanEast.intersect2.gen!C58</f>
        <v>Golgi to vacuole transport</v>
      </c>
      <c r="E180" s="120" t="str">
        <f>[8]group_LiupanEast.intersect2.gen!D58</f>
        <v>biological_process</v>
      </c>
      <c r="F180" s="120" t="str">
        <f>[8]group_LiupanEast.intersect2.gen!E58</f>
        <v>Bualt11G0136200</v>
      </c>
    </row>
    <row r="181" spans="1:6" s="54" customFormat="1" ht="15.75">
      <c r="A181" s="120"/>
      <c r="B181" s="120" t="str">
        <f>[8]group_LiupanEast.intersect2.gen!A59</f>
        <v>GO:0047213</v>
      </c>
      <c r="C181" s="120">
        <f>[8]group_LiupanEast.intersect2.gen!B59</f>
        <v>4.5467414094213697E-2</v>
      </c>
      <c r="D181" s="120" t="str">
        <f>[8]group_LiupanEast.intersect2.gen!C59</f>
        <v>anthocyanidin 3-O-glucosyltransferase activity</v>
      </c>
      <c r="E181" s="120" t="str">
        <f>[8]group_LiupanEast.intersect2.gen!D59</f>
        <v>molecular_function</v>
      </c>
      <c r="F181" s="120" t="str">
        <f>[8]group_LiupanEast.intersect2.gen!E59</f>
        <v>Bualt03G0215900</v>
      </c>
    </row>
    <row r="182" spans="1:6" s="54" customFormat="1" ht="15.75"/>
    <row r="183" spans="1:6" s="54" customFormat="1" ht="15.75">
      <c r="A183" s="54" t="s">
        <v>1035</v>
      </c>
      <c r="B183" s="54" t="str">
        <f>[9]group_LiupanWest.intersect2.gen!A2</f>
        <v>GO:0048455</v>
      </c>
      <c r="C183" s="54">
        <f>[9]group_LiupanWest.intersect2.gen!B2</f>
        <v>7.1474836375945297E-4</v>
      </c>
      <c r="D183" s="54" t="str">
        <f>[9]group_LiupanWest.intersect2.gen!C2</f>
        <v>stamen formation</v>
      </c>
      <c r="E183" s="54" t="str">
        <f>[9]group_LiupanWest.intersect2.gen!D2</f>
        <v>biological_process</v>
      </c>
      <c r="F183" s="54" t="str">
        <f>[9]group_LiupanWest.intersect2.gen!E2</f>
        <v>Bualt11G0043900</v>
      </c>
    </row>
    <row r="184" spans="1:6" s="120" customFormat="1" ht="15.75">
      <c r="B184" s="120" t="str">
        <f>[9]group_LiupanWest.intersect2.gen!A3</f>
        <v>GO:0009737</v>
      </c>
      <c r="C184" s="120">
        <f>[9]group_LiupanWest.intersect2.gen!B3</f>
        <v>1.7521942837280401E-3</v>
      </c>
      <c r="D184" s="120" t="str">
        <f>[9]group_LiupanWest.intersect2.gen!C3</f>
        <v>response to abscisic acid</v>
      </c>
      <c r="E184" s="120" t="str">
        <f>[9]group_LiupanWest.intersect2.gen!D3</f>
        <v>biological_process</v>
      </c>
      <c r="F184" s="120" t="str">
        <f>[9]group_LiupanWest.intersect2.gen!E3</f>
        <v>Bualt11G0043900, Bualt19G0002100, Bualt19G0002200</v>
      </c>
    </row>
    <row r="185" spans="1:6" s="120" customFormat="1" ht="15.75">
      <c r="B185" s="120" t="str">
        <f>[9]group_LiupanWest.intersect2.gen!A4</f>
        <v>GO:0043619</v>
      </c>
      <c r="C185" s="120">
        <f>[9]group_LiupanWest.intersect2.gen!B4</f>
        <v>2.4996639667617098E-3</v>
      </c>
      <c r="D185" s="120" t="str">
        <f>[9]group_LiupanWest.intersect2.gen!C4</f>
        <v>regulation of transcription from RNA polymerase II promoter in response to oxidative stress</v>
      </c>
      <c r="E185" s="120" t="str">
        <f>[9]group_LiupanWest.intersect2.gen!D4</f>
        <v>biological_process</v>
      </c>
      <c r="F185" s="120" t="str">
        <f>[9]group_LiupanWest.intersect2.gen!E4</f>
        <v>Bualt19G0002200</v>
      </c>
    </row>
    <row r="186" spans="1:6" s="120" customFormat="1" ht="15.75">
      <c r="B186" s="120" t="str">
        <f>[9]group_LiupanWest.intersect2.gen!A5</f>
        <v>GO:2000068</v>
      </c>
      <c r="C186" s="120">
        <f>[9]group_LiupanWest.intersect2.gen!B5</f>
        <v>2.4996639667617098E-3</v>
      </c>
      <c r="D186" s="120" t="str">
        <f>[9]group_LiupanWest.intersect2.gen!C5</f>
        <v>regulation of defense response to insect</v>
      </c>
      <c r="E186" s="120" t="str">
        <f>[9]group_LiupanWest.intersect2.gen!D5</f>
        <v>biological_process</v>
      </c>
      <c r="F186" s="120" t="str">
        <f>[9]group_LiupanWest.intersect2.gen!E5</f>
        <v>Bualt19G0002200</v>
      </c>
    </row>
    <row r="187" spans="1:6" s="54" customFormat="1" ht="15.75">
      <c r="B187" s="54" t="str">
        <f>[9]group_LiupanWest.intersect2.gen!A6</f>
        <v>GO:0051090</v>
      </c>
      <c r="C187" s="54">
        <f>[9]group_LiupanWest.intersect2.gen!B6</f>
        <v>4.2817892694988896E-3</v>
      </c>
      <c r="D187" s="54" t="str">
        <f>[9]group_LiupanWest.intersect2.gen!C6</f>
        <v>regulation of sequence-specific DNA binding transcription factor activity</v>
      </c>
      <c r="E187" s="54" t="str">
        <f>[9]group_LiupanWest.intersect2.gen!D6</f>
        <v>biological_process</v>
      </c>
      <c r="F187" s="54" t="str">
        <f>[9]group_LiupanWest.intersect2.gen!E6</f>
        <v>Bualt19G0002200</v>
      </c>
    </row>
    <row r="188" spans="1:6" s="54" customFormat="1" ht="15.75">
      <c r="B188" s="54" t="str">
        <f>[9]group_LiupanWest.intersect2.gen!A7</f>
        <v>GO:0015691</v>
      </c>
      <c r="C188" s="54">
        <f>[9]group_LiupanWest.intersect2.gen!B7</f>
        <v>5.3497266628946003E-3</v>
      </c>
      <c r="D188" s="54" t="str">
        <f>[9]group_LiupanWest.intersect2.gen!C7</f>
        <v>cadmium ion transport</v>
      </c>
      <c r="E188" s="54" t="str">
        <f>[9]group_LiupanWest.intersect2.gen!D7</f>
        <v>biological_process</v>
      </c>
      <c r="F188" s="54" t="str">
        <f>[9]group_LiupanWest.intersect2.gen!E7</f>
        <v>Bualt03G0216200</v>
      </c>
    </row>
    <row r="189" spans="1:6" s="54" customFormat="1" ht="15.75">
      <c r="B189" s="54" t="str">
        <f>[9]group_LiupanWest.intersect2.gen!A8</f>
        <v>GO:0031593</v>
      </c>
      <c r="C189" s="54">
        <f>[9]group_LiupanWest.intersect2.gen!B8</f>
        <v>5.3497266628946003E-3</v>
      </c>
      <c r="D189" s="54" t="str">
        <f>[9]group_LiupanWest.intersect2.gen!C8</f>
        <v>polyubiquitin binding</v>
      </c>
      <c r="E189" s="54" t="str">
        <f>[9]group_LiupanWest.intersect2.gen!D8</f>
        <v>molecular_function</v>
      </c>
      <c r="F189" s="54" t="str">
        <f>[9]group_LiupanWest.intersect2.gen!E8</f>
        <v>Bualt11G0043900</v>
      </c>
    </row>
    <row r="190" spans="1:6" s="54" customFormat="1" ht="15.75">
      <c r="B190" s="54" t="str">
        <f>[9]group_LiupanWest.intersect2.gen!A9</f>
        <v>GO:0048528</v>
      </c>
      <c r="C190" s="54">
        <f>[9]group_LiupanWest.intersect2.gen!B9</f>
        <v>6.0611280116508104E-3</v>
      </c>
      <c r="D190" s="54" t="str">
        <f>[9]group_LiupanWest.intersect2.gen!C9</f>
        <v>post-embryonic root development</v>
      </c>
      <c r="E190" s="54" t="str">
        <f>[9]group_LiupanWest.intersect2.gen!D9</f>
        <v>biological_process</v>
      </c>
      <c r="F190" s="54" t="str">
        <f>[9]group_LiupanWest.intersect2.gen!E9</f>
        <v>Bualt11G0043900</v>
      </c>
    </row>
    <row r="191" spans="1:6" s="54" customFormat="1" ht="15.75">
      <c r="B191" s="54" t="str">
        <f>[9]group_LiupanWest.intersect2.gen!A10</f>
        <v>GO:0005852</v>
      </c>
      <c r="C191" s="54">
        <f>[9]group_LiupanWest.intersect2.gen!B10</f>
        <v>6.4166617016086398E-3</v>
      </c>
      <c r="D191" s="54" t="str">
        <f>[9]group_LiupanWest.intersect2.gen!C10</f>
        <v>eukaryotic translation initiation factor 3 complex</v>
      </c>
      <c r="E191" s="54" t="str">
        <f>[9]group_LiupanWest.intersect2.gen!D10</f>
        <v>cellular_component</v>
      </c>
      <c r="F191" s="54" t="str">
        <f>[9]group_LiupanWest.intersect2.gen!E10</f>
        <v>Bualt03G0056000</v>
      </c>
    </row>
    <row r="192" spans="1:6" s="54" customFormat="1" ht="15.75">
      <c r="B192" s="54" t="str">
        <f>[9]group_LiupanWest.intersect2.gen!A11</f>
        <v>GO:0008540</v>
      </c>
      <c r="C192" s="54">
        <f>[9]group_LiupanWest.intersect2.gen!B11</f>
        <v>6.7720841084404799E-3</v>
      </c>
      <c r="D192" s="54" t="str">
        <f>[9]group_LiupanWest.intersect2.gen!C11</f>
        <v>proteasome regulatory particle, base subcomplex</v>
      </c>
      <c r="E192" s="54" t="str">
        <f>[9]group_LiupanWest.intersect2.gen!D11</f>
        <v>cellular_component</v>
      </c>
      <c r="F192" s="54" t="str">
        <f>[9]group_LiupanWest.intersect2.gen!E11</f>
        <v>Bualt11G0043900</v>
      </c>
    </row>
    <row r="193" spans="2:6" s="54" customFormat="1" ht="15.75">
      <c r="B193" s="54" t="str">
        <f>[9]group_LiupanWest.intersect2.gen!A12</f>
        <v>GO:0005385</v>
      </c>
      <c r="C193" s="54">
        <f>[9]group_LiupanWest.intersect2.gen!B12</f>
        <v>7.1273952620036097E-3</v>
      </c>
      <c r="D193" s="54" t="str">
        <f>[9]group_LiupanWest.intersect2.gen!C12</f>
        <v>zinc ion transmembrane transporter activity</v>
      </c>
      <c r="E193" s="54" t="str">
        <f>[9]group_LiupanWest.intersect2.gen!D12</f>
        <v>molecular_function</v>
      </c>
      <c r="F193" s="54" t="str">
        <f>[9]group_LiupanWest.intersect2.gen!E12</f>
        <v>Bualt03G0216200</v>
      </c>
    </row>
    <row r="194" spans="2:6" ht="15.75">
      <c r="B194" s="54" t="str">
        <f>[9]group_LiupanWest.intersect2.gen!A13</f>
        <v>GO:0016282</v>
      </c>
      <c r="C194" s="54">
        <f>[9]group_LiupanWest.intersect2.gen!B13</f>
        <v>7.1273952620036097E-3</v>
      </c>
      <c r="D194" s="54" t="str">
        <f>[9]group_LiupanWest.intersect2.gen!C13</f>
        <v>eukaryotic 43S preinitiation complex</v>
      </c>
      <c r="E194" s="54" t="str">
        <f>[9]group_LiupanWest.intersect2.gen!D13</f>
        <v>cellular_component</v>
      </c>
      <c r="F194" s="54" t="str">
        <f>[9]group_LiupanWest.intersect2.gen!E13</f>
        <v>Bualt03G0056000</v>
      </c>
    </row>
    <row r="195" spans="2:6" ht="15.75">
      <c r="B195" s="54" t="str">
        <f>[9]group_LiupanWest.intersect2.gen!A14</f>
        <v>GO:0044212</v>
      </c>
      <c r="C195" s="54">
        <f>[9]group_LiupanWest.intersect2.gen!B14</f>
        <v>7.1446853097873898E-3</v>
      </c>
      <c r="D195" s="54" t="str">
        <f>[9]group_LiupanWest.intersect2.gen!C14</f>
        <v>transcription regulatory region DNA binding</v>
      </c>
      <c r="E195" s="54" t="str">
        <f>[9]group_LiupanWest.intersect2.gen!D14</f>
        <v>molecular_function</v>
      </c>
      <c r="F195" s="54" t="str">
        <f>[9]group_LiupanWest.intersect2.gen!E14</f>
        <v>Bualt19G0002100, Bualt19G0002200</v>
      </c>
    </row>
    <row r="196" spans="2:6" ht="15.75">
      <c r="B196" s="54" t="str">
        <f>[9]group_LiupanWest.intersect2.gen!A15</f>
        <v>GO:0033290</v>
      </c>
      <c r="C196" s="54">
        <f>[9]group_LiupanWest.intersect2.gen!B15</f>
        <v>7.4825951921486797E-3</v>
      </c>
      <c r="D196" s="54" t="str">
        <f>[9]group_LiupanWest.intersect2.gen!C15</f>
        <v>eukaryotic 48S preinitiation complex</v>
      </c>
      <c r="E196" s="54" t="str">
        <f>[9]group_LiupanWest.intersect2.gen!D15</f>
        <v>cellular_component</v>
      </c>
      <c r="F196" s="54" t="str">
        <f>[9]group_LiupanWest.intersect2.gen!E15</f>
        <v>Bualt03G0056000</v>
      </c>
    </row>
    <row r="197" spans="2:6" ht="15.75">
      <c r="B197" s="54" t="str">
        <f>[9]group_LiupanWest.intersect2.gen!A16</f>
        <v>GO:0001731</v>
      </c>
      <c r="C197" s="54">
        <f>[9]group_LiupanWest.intersect2.gen!B16</f>
        <v>8.5475279404815495E-3</v>
      </c>
      <c r="D197" s="54" t="str">
        <f>[9]group_LiupanWest.intersect2.gen!C16</f>
        <v>formation of translation preinitiation complex</v>
      </c>
      <c r="E197" s="54" t="str">
        <f>[9]group_LiupanWest.intersect2.gen!D16</f>
        <v>biological_process</v>
      </c>
      <c r="F197" s="54" t="str">
        <f>[9]group_LiupanWest.intersect2.gen!E16</f>
        <v>Bualt03G0056000</v>
      </c>
    </row>
    <row r="198" spans="2:6" s="90" customFormat="1" ht="15.75">
      <c r="B198" s="120" t="str">
        <f>[9]group_LiupanWest.intersect2.gen!A17</f>
        <v>GO:0009963</v>
      </c>
      <c r="C198" s="120">
        <f>[9]group_LiupanWest.intersect2.gen!B17</f>
        <v>8.9022832753270706E-3</v>
      </c>
      <c r="D198" s="120" t="str">
        <f>[9]group_LiupanWest.intersect2.gen!C17</f>
        <v>positive regulation of flavonoid biosynthetic process</v>
      </c>
      <c r="E198" s="120" t="str">
        <f>[9]group_LiupanWest.intersect2.gen!D17</f>
        <v>biological_process</v>
      </c>
      <c r="F198" s="120" t="str">
        <f>[9]group_LiupanWest.intersect2.gen!E17</f>
        <v>Bualt19G0002200</v>
      </c>
    </row>
    <row r="199" spans="2:6" s="90" customFormat="1" ht="15.75">
      <c r="B199" s="120" t="str">
        <f>[9]group_LiupanWest.intersect2.gen!A18</f>
        <v>GO:0006446</v>
      </c>
      <c r="C199" s="120">
        <f>[9]group_LiupanWest.intersect2.gen!B18</f>
        <v>1.1382462208750501E-2</v>
      </c>
      <c r="D199" s="120" t="str">
        <f>[9]group_LiupanWest.intersect2.gen!C18</f>
        <v>regulation of translational initiation</v>
      </c>
      <c r="E199" s="120" t="str">
        <f>[9]group_LiupanWest.intersect2.gen!D18</f>
        <v>biological_process</v>
      </c>
      <c r="F199" s="120" t="str">
        <f>[9]group_LiupanWest.intersect2.gen!E18</f>
        <v>Bualt03G0056000</v>
      </c>
    </row>
    <row r="200" spans="2:6" s="90" customFormat="1" ht="15.75">
      <c r="B200" s="120" t="str">
        <f>[9]group_LiupanWest.intersect2.gen!A19</f>
        <v>GO:0006829</v>
      </c>
      <c r="C200" s="120">
        <f>[9]group_LiupanWest.intersect2.gen!B19</f>
        <v>1.2090086522880201E-2</v>
      </c>
      <c r="D200" s="120" t="str">
        <f>[9]group_LiupanWest.intersect2.gen!C19</f>
        <v>zinc II ion transport</v>
      </c>
      <c r="E200" s="120" t="str">
        <f>[9]group_LiupanWest.intersect2.gen!D19</f>
        <v>biological_process</v>
      </c>
      <c r="F200" s="120" t="str">
        <f>[9]group_LiupanWest.intersect2.gen!E19</f>
        <v>Bualt03G0216200</v>
      </c>
    </row>
    <row r="201" spans="2:6" s="90" customFormat="1" ht="15.75">
      <c r="B201" s="120" t="str">
        <f>[9]group_LiupanWest.intersect2.gen!A20</f>
        <v>GO:0043248</v>
      </c>
      <c r="C201" s="120">
        <f>[9]group_LiupanWest.intersect2.gen!B20</f>
        <v>1.27972676121646E-2</v>
      </c>
      <c r="D201" s="120" t="str">
        <f>[9]group_LiupanWest.intersect2.gen!C20</f>
        <v>proteasome assembly</v>
      </c>
      <c r="E201" s="120" t="str">
        <f>[9]group_LiupanWest.intersect2.gen!D20</f>
        <v>biological_process</v>
      </c>
      <c r="F201" s="120" t="str">
        <f>[9]group_LiupanWest.intersect2.gen!E20</f>
        <v>Bualt11G0043900</v>
      </c>
    </row>
    <row r="202" spans="2:6" s="90" customFormat="1" ht="15.75">
      <c r="B202" s="120" t="str">
        <f>[9]group_LiupanWest.intersect2.gen!A21</f>
        <v>GO:0006826</v>
      </c>
      <c r="C202" s="120">
        <f>[9]group_LiupanWest.intersect2.gen!B21</f>
        <v>1.35040057145821E-2</v>
      </c>
      <c r="D202" s="120" t="str">
        <f>[9]group_LiupanWest.intersect2.gen!C21</f>
        <v>iron ion transport</v>
      </c>
      <c r="E202" s="120" t="str">
        <f>[9]group_LiupanWest.intersect2.gen!D21</f>
        <v>biological_process</v>
      </c>
      <c r="F202" s="120" t="str">
        <f>[9]group_LiupanWest.intersect2.gen!E21</f>
        <v>Bualt03G0216200</v>
      </c>
    </row>
    <row r="203" spans="2:6" s="90" customFormat="1" ht="15.75">
      <c r="B203" s="120" t="str">
        <f>[9]group_LiupanWest.intersect2.gen!A22</f>
        <v>GO:0009269</v>
      </c>
      <c r="C203" s="120">
        <f>[9]group_LiupanWest.intersect2.gen!B22</f>
        <v>1.6678851588425799E-2</v>
      </c>
      <c r="D203" s="120" t="str">
        <f>[9]group_LiupanWest.intersect2.gen!C22</f>
        <v>response to desiccation</v>
      </c>
      <c r="E203" s="120" t="str">
        <f>[9]group_LiupanWest.intersect2.gen!D22</f>
        <v>biological_process</v>
      </c>
      <c r="F203" s="120" t="str">
        <f>[9]group_LiupanWest.intersect2.gen!E22</f>
        <v>Bualt19G0002200</v>
      </c>
    </row>
    <row r="204" spans="2:6" s="90" customFormat="1" ht="15.75">
      <c r="B204" s="120" t="str">
        <f>[9]group_LiupanWest.intersect2.gen!A23</f>
        <v>GO:0055072</v>
      </c>
      <c r="C204" s="120">
        <f>[9]group_LiupanWest.intersect2.gen!B23</f>
        <v>1.7383157512182001E-2</v>
      </c>
      <c r="D204" s="120" t="str">
        <f>[9]group_LiupanWest.intersect2.gen!C23</f>
        <v>iron ion homeostasis</v>
      </c>
      <c r="E204" s="120" t="str">
        <f>[9]group_LiupanWest.intersect2.gen!D23</f>
        <v>biological_process</v>
      </c>
      <c r="F204" s="120" t="str">
        <f>[9]group_LiupanWest.intersect2.gen!E23</f>
        <v>Bualt03G0216200</v>
      </c>
    </row>
    <row r="205" spans="2:6" s="90" customFormat="1" ht="15.75">
      <c r="B205" s="120" t="str">
        <f>[9]group_LiupanWest.intersect2.gen!A24</f>
        <v>GO:0051536</v>
      </c>
      <c r="C205" s="120">
        <f>[9]group_LiupanWest.intersect2.gen!B24</f>
        <v>2.2651397327641098E-2</v>
      </c>
      <c r="D205" s="120" t="str">
        <f>[9]group_LiupanWest.intersect2.gen!C24</f>
        <v>iron-sulfur cluster binding</v>
      </c>
      <c r="E205" s="120" t="str">
        <f>[9]group_LiupanWest.intersect2.gen!D24</f>
        <v>molecular_function</v>
      </c>
      <c r="F205" s="120" t="str">
        <f>[9]group_LiupanWest.intersect2.gen!E24</f>
        <v>Bualt03G0184800</v>
      </c>
    </row>
    <row r="206" spans="2:6" s="90" customFormat="1" ht="15.75">
      <c r="B206" s="120" t="str">
        <f>[9]group_LiupanWest.intersect2.gen!A25</f>
        <v>GO:0009834</v>
      </c>
      <c r="C206" s="120">
        <f>[9]group_LiupanWest.intersect2.gen!B25</f>
        <v>2.44019765064451E-2</v>
      </c>
      <c r="D206" s="120" t="str">
        <f>[9]group_LiupanWest.intersect2.gen!C25</f>
        <v>plant-type secondary cell wall biogenesis</v>
      </c>
      <c r="E206" s="120" t="str">
        <f>[9]group_LiupanWest.intersect2.gen!D25</f>
        <v>biological_process</v>
      </c>
      <c r="F206" s="120" t="str">
        <f>[9]group_LiupanWest.intersect2.gen!E25</f>
        <v>Bualt19G0002100</v>
      </c>
    </row>
    <row r="207" spans="2:6" s="90" customFormat="1" ht="15.75">
      <c r="B207" s="120" t="str">
        <f>[9]group_LiupanWest.intersect2.gen!A26</f>
        <v>GO:0010029</v>
      </c>
      <c r="C207" s="120">
        <f>[9]group_LiupanWest.intersect2.gen!B26</f>
        <v>2.89406486136215E-2</v>
      </c>
      <c r="D207" s="120" t="str">
        <f>[9]group_LiupanWest.intersect2.gen!C26</f>
        <v>regulation of seed germination</v>
      </c>
      <c r="E207" s="120" t="str">
        <f>[9]group_LiupanWest.intersect2.gen!D26</f>
        <v>biological_process</v>
      </c>
      <c r="F207" s="120" t="str">
        <f>[9]group_LiupanWest.intersect2.gen!E26</f>
        <v>Bualt11G0043900</v>
      </c>
    </row>
    <row r="208" spans="2:6" ht="15.75">
      <c r="B208" s="54" t="str">
        <f>[9]group_LiupanWest.intersect2.gen!A27</f>
        <v>GO:0006974</v>
      </c>
      <c r="C208" s="54">
        <f>[9]group_LiupanWest.intersect2.gen!B27</f>
        <v>2.9289010712773601E-2</v>
      </c>
      <c r="D208" s="54" t="str">
        <f>[9]group_LiupanWest.intersect2.gen!C27</f>
        <v>cellular response to DNA damage stimulus</v>
      </c>
      <c r="E208" s="54" t="str">
        <f>[9]group_LiupanWest.intersect2.gen!D27</f>
        <v>biological_process</v>
      </c>
      <c r="F208" s="54" t="str">
        <f>[9]group_LiupanWest.intersect2.gen!E27</f>
        <v>Bualt11G0043900</v>
      </c>
    </row>
    <row r="209" spans="2:6" ht="15.75">
      <c r="B209" s="54" t="str">
        <f>[9]group_LiupanWest.intersect2.gen!A28</f>
        <v>GO:0051788</v>
      </c>
      <c r="C209" s="54">
        <f>[9]group_LiupanWest.intersect2.gen!B28</f>
        <v>3.10291814534202E-2</v>
      </c>
      <c r="D209" s="54" t="str">
        <f>[9]group_LiupanWest.intersect2.gen!C28</f>
        <v>response to misfolded protein</v>
      </c>
      <c r="E209" s="54" t="str">
        <f>[9]group_LiupanWest.intersect2.gen!D28</f>
        <v>biological_process</v>
      </c>
      <c r="F209" s="54" t="str">
        <f>[9]group_LiupanWest.intersect2.gen!E28</f>
        <v>Bualt11G0043900</v>
      </c>
    </row>
    <row r="210" spans="2:6" ht="15.75">
      <c r="B210" s="54" t="str">
        <f>[9]group_LiupanWest.intersect2.gen!A29</f>
        <v>GO:0000502</v>
      </c>
      <c r="C210" s="54">
        <f>[9]group_LiupanWest.intersect2.gen!B29</f>
        <v>3.3113782762327099E-2</v>
      </c>
      <c r="D210" s="54" t="str">
        <f>[9]group_LiupanWest.intersect2.gen!C29</f>
        <v>proteasome complex</v>
      </c>
      <c r="E210" s="54" t="str">
        <f>[9]group_LiupanWest.intersect2.gen!D29</f>
        <v>cellular_component</v>
      </c>
      <c r="F210" s="54" t="str">
        <f>[9]group_LiupanWest.intersect2.gen!E29</f>
        <v>Bualt11G0043900</v>
      </c>
    </row>
    <row r="211" spans="2:6" ht="15.75">
      <c r="B211" s="54" t="str">
        <f>[9]group_LiupanWest.intersect2.gen!A30</f>
        <v>GO:0030163</v>
      </c>
      <c r="C211" s="54">
        <f>[9]group_LiupanWest.intersect2.gen!B30</f>
        <v>3.5194458885641502E-2</v>
      </c>
      <c r="D211" s="54" t="str">
        <f>[9]group_LiupanWest.intersect2.gen!C30</f>
        <v>protein catabolic process</v>
      </c>
      <c r="E211" s="54" t="str">
        <f>[9]group_LiupanWest.intersect2.gen!D30</f>
        <v>biological_process</v>
      </c>
      <c r="F211" s="54" t="str">
        <f>[9]group_LiupanWest.intersect2.gen!E30</f>
        <v>Bualt11G0043900</v>
      </c>
    </row>
    <row r="212" spans="2:6" ht="15.75">
      <c r="B212" s="54" t="str">
        <f>[9]group_LiupanWest.intersect2.gen!A31</f>
        <v>GO:0003743</v>
      </c>
      <c r="C212" s="54">
        <f>[9]group_LiupanWest.intersect2.gen!B31</f>
        <v>4.0723786915257403E-2</v>
      </c>
      <c r="D212" s="54" t="str">
        <f>[9]group_LiupanWest.intersect2.gen!C31</f>
        <v>translation initiation factor activity</v>
      </c>
      <c r="E212" s="54" t="str">
        <f>[9]group_LiupanWest.intersect2.gen!D31</f>
        <v>molecular_function</v>
      </c>
      <c r="F212" s="54" t="str">
        <f>[9]group_LiupanWest.intersect2.gen!E31</f>
        <v>Bualt03G0056000</v>
      </c>
    </row>
    <row r="213" spans="2:6" ht="15.75">
      <c r="B213" s="54" t="str">
        <f>[9]group_LiupanWest.intersect2.gen!A32</f>
        <v>GO:0003677</v>
      </c>
      <c r="C213" s="54">
        <f>[9]group_LiupanWest.intersect2.gen!B32</f>
        <v>4.4633872815432699E-2</v>
      </c>
      <c r="D213" s="54" t="str">
        <f>[9]group_LiupanWest.intersect2.gen!C32</f>
        <v>DNA binding</v>
      </c>
      <c r="E213" s="54" t="str">
        <f>[9]group_LiupanWest.intersect2.gen!D32</f>
        <v>molecular_function</v>
      </c>
      <c r="F213" s="54" t="str">
        <f>[9]group_LiupanWest.intersect2.gen!E32</f>
        <v>Bualt03G0056400, Bualt19G0002100, Bualt19G0002200</v>
      </c>
    </row>
    <row r="214" spans="2:6" ht="15.75">
      <c r="B214" s="54" t="str">
        <f>[9]group_LiupanWest.intersect2.gen!A33</f>
        <v>GO:0048767</v>
      </c>
      <c r="C214" s="54">
        <f>[9]group_LiupanWest.intersect2.gen!B33</f>
        <v>4.5539183206766198E-2</v>
      </c>
      <c r="D214" s="54" t="str">
        <f>[9]group_LiupanWest.intersect2.gen!C33</f>
        <v>root hair elongation</v>
      </c>
      <c r="E214" s="54" t="str">
        <f>[9]group_LiupanWest.intersect2.gen!D33</f>
        <v>biological_process</v>
      </c>
      <c r="F214" s="54" t="str">
        <f>[9]group_LiupanWest.intersect2.gen!E33</f>
        <v>Bualt11G0043900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/>
  </sheetViews>
  <sheetFormatPr defaultRowHeight="14.25"/>
  <cols>
    <col min="1" max="1" width="21.625" customWidth="1"/>
    <col min="4" max="4" width="15.875" customWidth="1"/>
    <col min="5" max="6" width="12.5" customWidth="1"/>
    <col min="7" max="7" width="14.625" customWidth="1"/>
  </cols>
  <sheetData>
    <row r="1" spans="1:8" ht="16.5" thickBot="1">
      <c r="A1" s="56" t="s">
        <v>1050</v>
      </c>
      <c r="B1" s="56"/>
      <c r="C1" s="56"/>
      <c r="D1" s="56"/>
      <c r="E1" s="56"/>
      <c r="F1" s="56"/>
      <c r="G1" s="56"/>
      <c r="H1" s="56"/>
    </row>
    <row r="2" spans="1:8" ht="17.25" thickTop="1" thickBot="1">
      <c r="A2" s="76" t="s">
        <v>0</v>
      </c>
      <c r="B2" s="76" t="s">
        <v>1</v>
      </c>
      <c r="C2" s="76" t="s">
        <v>2</v>
      </c>
      <c r="D2" s="77" t="s">
        <v>3</v>
      </c>
      <c r="E2" s="78" t="s">
        <v>4</v>
      </c>
      <c r="F2" s="78" t="s">
        <v>5</v>
      </c>
      <c r="G2" s="78" t="s">
        <v>6</v>
      </c>
      <c r="H2" s="76" t="s">
        <v>7</v>
      </c>
    </row>
    <row r="3" spans="1:8" ht="16.5" thickTop="1">
      <c r="A3" s="57" t="s">
        <v>8</v>
      </c>
      <c r="B3" s="58" t="s">
        <v>9</v>
      </c>
      <c r="C3" s="58" t="s">
        <v>10</v>
      </c>
      <c r="D3" s="59"/>
      <c r="E3" s="60" t="s">
        <v>11</v>
      </c>
      <c r="F3" s="60" t="s">
        <v>12</v>
      </c>
      <c r="G3" s="60"/>
      <c r="H3" s="61" t="s">
        <v>13</v>
      </c>
    </row>
    <row r="4" spans="1:8" ht="15.75">
      <c r="A4" s="57" t="s">
        <v>14</v>
      </c>
      <c r="B4" s="58" t="s">
        <v>15</v>
      </c>
      <c r="C4" s="58" t="s">
        <v>16</v>
      </c>
      <c r="D4" s="59"/>
      <c r="E4" s="60" t="s">
        <v>17</v>
      </c>
      <c r="F4" s="60" t="s">
        <v>18</v>
      </c>
      <c r="G4" s="62">
        <v>25428</v>
      </c>
      <c r="H4" s="61" t="s">
        <v>19</v>
      </c>
    </row>
    <row r="5" spans="1:8" ht="15.75">
      <c r="A5" s="57" t="s">
        <v>20</v>
      </c>
      <c r="B5" s="58" t="s">
        <v>15</v>
      </c>
      <c r="C5" s="58" t="s">
        <v>21</v>
      </c>
      <c r="D5" s="59" t="s">
        <v>22</v>
      </c>
      <c r="E5" s="60" t="s">
        <v>23</v>
      </c>
      <c r="F5" s="60" t="s">
        <v>24</v>
      </c>
      <c r="G5" s="62">
        <v>37234</v>
      </c>
      <c r="H5" s="61" t="s">
        <v>25</v>
      </c>
    </row>
    <row r="6" spans="1:8" ht="15.75">
      <c r="A6" s="57" t="s">
        <v>26</v>
      </c>
      <c r="B6" s="58" t="s">
        <v>27</v>
      </c>
      <c r="C6" s="58" t="s">
        <v>28</v>
      </c>
      <c r="D6" s="59" t="s">
        <v>29</v>
      </c>
      <c r="E6" s="60" t="s">
        <v>30</v>
      </c>
      <c r="F6" s="60" t="s">
        <v>31</v>
      </c>
      <c r="G6" s="62">
        <v>27416</v>
      </c>
      <c r="H6" s="61" t="s">
        <v>32</v>
      </c>
    </row>
    <row r="7" spans="1:8" ht="15.75">
      <c r="A7" s="57" t="s">
        <v>33</v>
      </c>
      <c r="B7" s="58" t="s">
        <v>15</v>
      </c>
      <c r="C7" s="58" t="s">
        <v>34</v>
      </c>
      <c r="D7" s="59" t="s">
        <v>35</v>
      </c>
      <c r="E7" s="60" t="s">
        <v>36</v>
      </c>
      <c r="F7" s="60" t="s">
        <v>37</v>
      </c>
      <c r="G7" s="60"/>
      <c r="H7" s="61"/>
    </row>
    <row r="8" spans="1:8" ht="15.75">
      <c r="A8" s="57" t="s">
        <v>38</v>
      </c>
      <c r="B8" s="61" t="s">
        <v>39</v>
      </c>
      <c r="C8" s="61" t="s">
        <v>40</v>
      </c>
      <c r="D8" s="59"/>
      <c r="E8" s="60" t="s">
        <v>41</v>
      </c>
      <c r="F8" s="60" t="s">
        <v>42</v>
      </c>
      <c r="G8" s="62">
        <v>25574</v>
      </c>
      <c r="H8" s="61" t="s">
        <v>43</v>
      </c>
    </row>
    <row r="9" spans="1:8" ht="15.75">
      <c r="A9" s="57" t="s">
        <v>44</v>
      </c>
      <c r="B9" s="61" t="s">
        <v>45</v>
      </c>
      <c r="C9" s="61" t="s">
        <v>46</v>
      </c>
      <c r="D9" s="59" t="s">
        <v>47</v>
      </c>
      <c r="E9" s="60" t="s">
        <v>48</v>
      </c>
      <c r="F9" s="60" t="s">
        <v>49</v>
      </c>
      <c r="G9" s="62">
        <v>32113</v>
      </c>
      <c r="H9" s="61" t="s">
        <v>50</v>
      </c>
    </row>
    <row r="10" spans="1:8" ht="15.75">
      <c r="A10" s="57" t="s">
        <v>51</v>
      </c>
      <c r="B10" s="61" t="s">
        <v>15</v>
      </c>
      <c r="C10" s="61" t="s">
        <v>52</v>
      </c>
      <c r="D10" s="59"/>
      <c r="E10" s="60" t="s">
        <v>53</v>
      </c>
      <c r="F10" s="60">
        <v>18.7</v>
      </c>
      <c r="G10" s="62">
        <v>27204</v>
      </c>
      <c r="H10" s="61" t="s">
        <v>54</v>
      </c>
    </row>
    <row r="11" spans="1:8" ht="15.75">
      <c r="A11" s="57" t="s">
        <v>55</v>
      </c>
      <c r="B11" s="61" t="s">
        <v>56</v>
      </c>
      <c r="C11" s="61" t="s">
        <v>57</v>
      </c>
      <c r="D11" s="59" t="s">
        <v>47</v>
      </c>
      <c r="E11" s="60" t="s">
        <v>58</v>
      </c>
      <c r="F11" s="63" t="s">
        <v>59</v>
      </c>
      <c r="G11" s="62">
        <v>28140</v>
      </c>
      <c r="H11" s="61" t="s">
        <v>60</v>
      </c>
    </row>
    <row r="12" spans="1:8" ht="15.75">
      <c r="A12" s="57" t="s">
        <v>61</v>
      </c>
      <c r="B12" s="61" t="s">
        <v>56</v>
      </c>
      <c r="C12" s="61" t="s">
        <v>62</v>
      </c>
      <c r="D12" s="64" t="s">
        <v>63</v>
      </c>
      <c r="E12" s="60" t="s">
        <v>64</v>
      </c>
      <c r="F12" s="63" t="s">
        <v>65</v>
      </c>
      <c r="G12" s="62">
        <v>50684</v>
      </c>
      <c r="H12" s="61" t="s">
        <v>66</v>
      </c>
    </row>
    <row r="13" spans="1:8" ht="15.75">
      <c r="A13" s="57" t="s">
        <v>67</v>
      </c>
      <c r="B13" s="61" t="s">
        <v>68</v>
      </c>
      <c r="C13" s="61" t="s">
        <v>69</v>
      </c>
      <c r="D13" s="64" t="s">
        <v>70</v>
      </c>
      <c r="E13" s="60" t="s">
        <v>71</v>
      </c>
      <c r="F13" s="60" t="s">
        <v>72</v>
      </c>
      <c r="G13" s="62">
        <v>42189</v>
      </c>
      <c r="H13" s="61" t="s">
        <v>73</v>
      </c>
    </row>
    <row r="14" spans="1:8" ht="15.75">
      <c r="A14" s="57" t="s">
        <v>74</v>
      </c>
      <c r="B14" s="61" t="s">
        <v>75</v>
      </c>
      <c r="C14" s="61" t="s">
        <v>76</v>
      </c>
      <c r="D14" s="59" t="s">
        <v>77</v>
      </c>
      <c r="E14" s="60" t="s">
        <v>78</v>
      </c>
      <c r="F14" s="60" t="s">
        <v>79</v>
      </c>
      <c r="G14" s="62">
        <v>41335</v>
      </c>
      <c r="H14" s="61" t="s">
        <v>80</v>
      </c>
    </row>
    <row r="15" spans="1:8" ht="15.75">
      <c r="A15" s="57" t="s">
        <v>81</v>
      </c>
      <c r="B15" s="61" t="s">
        <v>15</v>
      </c>
      <c r="C15" s="61" t="s">
        <v>82</v>
      </c>
      <c r="D15" s="59"/>
      <c r="E15" s="60" t="s">
        <v>83</v>
      </c>
      <c r="F15" s="60" t="s">
        <v>84</v>
      </c>
      <c r="G15" s="62">
        <v>28937</v>
      </c>
      <c r="H15" s="61" t="s">
        <v>85</v>
      </c>
    </row>
    <row r="16" spans="1:8" ht="15.75">
      <c r="A16" s="57" t="s">
        <v>86</v>
      </c>
      <c r="B16" s="61" t="s">
        <v>15</v>
      </c>
      <c r="C16" s="61" t="s">
        <v>87</v>
      </c>
      <c r="D16" s="59" t="s">
        <v>63</v>
      </c>
      <c r="E16" s="60" t="s">
        <v>88</v>
      </c>
      <c r="F16" s="60" t="s">
        <v>89</v>
      </c>
      <c r="G16" s="62">
        <v>27148</v>
      </c>
      <c r="H16" s="61" t="s">
        <v>90</v>
      </c>
    </row>
    <row r="17" spans="1:8" ht="15.75">
      <c r="A17" s="57" t="s">
        <v>91</v>
      </c>
      <c r="B17" s="61" t="s">
        <v>92</v>
      </c>
      <c r="C17" s="61" t="s">
        <v>93</v>
      </c>
      <c r="D17" s="59" t="s">
        <v>94</v>
      </c>
      <c r="E17" s="60" t="s">
        <v>95</v>
      </c>
      <c r="F17" s="60" t="s">
        <v>96</v>
      </c>
      <c r="G17" s="62">
        <v>34727</v>
      </c>
      <c r="H17" s="61" t="s">
        <v>97</v>
      </c>
    </row>
    <row r="18" spans="1:8" ht="15.75">
      <c r="A18" s="57" t="s">
        <v>98</v>
      </c>
      <c r="B18" s="65" t="s">
        <v>15</v>
      </c>
      <c r="C18" s="65" t="s">
        <v>82</v>
      </c>
      <c r="D18" s="63" t="s">
        <v>22</v>
      </c>
      <c r="E18" s="63" t="s">
        <v>99</v>
      </c>
      <c r="F18" s="63" t="s">
        <v>100</v>
      </c>
      <c r="G18" s="66">
        <v>31168</v>
      </c>
      <c r="H18" s="65" t="s">
        <v>101</v>
      </c>
    </row>
    <row r="19" spans="1:8" ht="16.5" thickBot="1">
      <c r="A19" s="72" t="s">
        <v>102</v>
      </c>
      <c r="B19" s="73" t="s">
        <v>103</v>
      </c>
      <c r="C19" s="73" t="s">
        <v>104</v>
      </c>
      <c r="D19" s="74" t="s">
        <v>105</v>
      </c>
      <c r="E19" s="74" t="s">
        <v>106</v>
      </c>
      <c r="F19" s="74" t="s">
        <v>107</v>
      </c>
      <c r="G19" s="75">
        <v>26346</v>
      </c>
      <c r="H19" s="73" t="s">
        <v>108</v>
      </c>
    </row>
    <row r="20" spans="1:8" ht="15" thickTop="1"/>
  </sheetData>
  <phoneticPr fontId="1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0"/>
  <sheetViews>
    <sheetView workbookViewId="0"/>
  </sheetViews>
  <sheetFormatPr defaultRowHeight="14.25"/>
  <sheetData>
    <row r="1" spans="1:49" ht="15.75">
      <c r="A1" s="54" t="s">
        <v>984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</row>
    <row r="2" spans="1:49" ht="15.75">
      <c r="A2" s="54" t="s">
        <v>871</v>
      </c>
      <c r="B2" s="96" t="s">
        <v>872</v>
      </c>
      <c r="C2" s="96" t="s">
        <v>873</v>
      </c>
      <c r="D2" s="96" t="s">
        <v>874</v>
      </c>
      <c r="E2" s="96" t="s">
        <v>875</v>
      </c>
      <c r="F2" s="96" t="s">
        <v>876</v>
      </c>
      <c r="G2" s="96" t="s">
        <v>877</v>
      </c>
      <c r="H2" s="96" t="s">
        <v>878</v>
      </c>
      <c r="I2" s="96" t="s">
        <v>879</v>
      </c>
      <c r="J2" s="96" t="s">
        <v>880</v>
      </c>
      <c r="K2" s="96" t="s">
        <v>881</v>
      </c>
      <c r="L2" s="96" t="s">
        <v>882</v>
      </c>
      <c r="M2" s="96" t="s">
        <v>883</v>
      </c>
      <c r="N2" s="96" t="s">
        <v>884</v>
      </c>
      <c r="O2" s="96" t="s">
        <v>885</v>
      </c>
      <c r="P2" s="96" t="s">
        <v>886</v>
      </c>
      <c r="Q2" s="96" t="s">
        <v>887</v>
      </c>
      <c r="R2" s="96" t="s">
        <v>888</v>
      </c>
      <c r="S2" s="96" t="s">
        <v>889</v>
      </c>
      <c r="T2" s="96" t="s">
        <v>890</v>
      </c>
      <c r="U2" s="96" t="s">
        <v>891</v>
      </c>
      <c r="V2" s="96" t="s">
        <v>892</v>
      </c>
      <c r="W2" s="96" t="s">
        <v>893</v>
      </c>
      <c r="X2" s="96" t="s">
        <v>894</v>
      </c>
      <c r="Y2" s="96" t="s">
        <v>895</v>
      </c>
      <c r="Z2" s="96" t="s">
        <v>896</v>
      </c>
      <c r="AA2" s="96" t="s">
        <v>897</v>
      </c>
      <c r="AB2" s="96" t="s">
        <v>898</v>
      </c>
      <c r="AC2" s="96" t="s">
        <v>899</v>
      </c>
      <c r="AD2" s="96" t="s">
        <v>900</v>
      </c>
      <c r="AE2" s="96" t="s">
        <v>901</v>
      </c>
      <c r="AF2" s="96" t="s">
        <v>902</v>
      </c>
      <c r="AG2" s="96" t="s">
        <v>903</v>
      </c>
      <c r="AH2" s="96" t="s">
        <v>904</v>
      </c>
      <c r="AI2" s="96" t="s">
        <v>905</v>
      </c>
      <c r="AJ2" s="96" t="s">
        <v>906</v>
      </c>
      <c r="AK2" s="96" t="s">
        <v>907</v>
      </c>
      <c r="AL2" s="96" t="s">
        <v>908</v>
      </c>
      <c r="AM2" s="96" t="s">
        <v>909</v>
      </c>
      <c r="AN2" s="96" t="s">
        <v>910</v>
      </c>
      <c r="AO2" s="96" t="s">
        <v>911</v>
      </c>
      <c r="AP2" s="96" t="s">
        <v>912</v>
      </c>
      <c r="AQ2" s="96" t="s">
        <v>913</v>
      </c>
      <c r="AR2" s="96" t="s">
        <v>914</v>
      </c>
      <c r="AS2" s="96" t="s">
        <v>915</v>
      </c>
      <c r="AT2" s="96" t="s">
        <v>916</v>
      </c>
      <c r="AU2" s="96" t="s">
        <v>917</v>
      </c>
      <c r="AV2" s="96" t="s">
        <v>918</v>
      </c>
      <c r="AW2" s="96" t="s">
        <v>919</v>
      </c>
    </row>
    <row r="3" spans="1:49" ht="15.75">
      <c r="A3" s="96" t="s">
        <v>872</v>
      </c>
      <c r="B3" s="97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54"/>
    </row>
    <row r="4" spans="1:49" ht="15.75">
      <c r="A4" s="96" t="s">
        <v>873</v>
      </c>
      <c r="B4" s="98">
        <v>622.11</v>
      </c>
      <c r="C4" s="97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54"/>
    </row>
    <row r="5" spans="1:49" ht="15.75">
      <c r="A5" s="96" t="s">
        <v>874</v>
      </c>
      <c r="B5" s="98">
        <v>601.44000000000005</v>
      </c>
      <c r="C5" s="98">
        <v>23.31</v>
      </c>
      <c r="D5" s="97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54"/>
    </row>
    <row r="6" spans="1:49" ht="15.75">
      <c r="A6" s="96" t="s">
        <v>875</v>
      </c>
      <c r="B6" s="98">
        <v>593.67999999999995</v>
      </c>
      <c r="C6" s="98">
        <v>476.51</v>
      </c>
      <c r="D6" s="98">
        <v>477.46</v>
      </c>
      <c r="E6" s="97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54"/>
    </row>
    <row r="7" spans="1:49" ht="15.75">
      <c r="A7" s="96" t="s">
        <v>876</v>
      </c>
      <c r="B7" s="98">
        <v>477.12</v>
      </c>
      <c r="C7" s="98">
        <v>364.02</v>
      </c>
      <c r="D7" s="98">
        <v>359.48</v>
      </c>
      <c r="E7" s="99">
        <v>151.29</v>
      </c>
      <c r="F7" s="97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54"/>
    </row>
    <row r="8" spans="1:49" ht="15.75">
      <c r="A8" s="96" t="s">
        <v>877</v>
      </c>
      <c r="B8" s="98">
        <v>272.06</v>
      </c>
      <c r="C8" s="98">
        <v>385.93</v>
      </c>
      <c r="D8" s="98">
        <v>363.09</v>
      </c>
      <c r="E8" s="99">
        <v>556.92999999999995</v>
      </c>
      <c r="F8" s="98">
        <v>407.44</v>
      </c>
      <c r="G8" s="97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54"/>
    </row>
    <row r="9" spans="1:49" ht="15.75">
      <c r="A9" s="96" t="s">
        <v>878</v>
      </c>
      <c r="B9" s="98">
        <v>463.17</v>
      </c>
      <c r="C9" s="98">
        <v>181.04</v>
      </c>
      <c r="D9" s="98">
        <v>167.48</v>
      </c>
      <c r="E9" s="99">
        <v>356.07</v>
      </c>
      <c r="F9" s="98">
        <v>215.42</v>
      </c>
      <c r="G9" s="98">
        <v>273.75</v>
      </c>
      <c r="H9" s="97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54"/>
    </row>
    <row r="10" spans="1:49" ht="15.75">
      <c r="A10" s="96" t="s">
        <v>879</v>
      </c>
      <c r="B10" s="98">
        <v>324.54000000000002</v>
      </c>
      <c r="C10" s="98">
        <v>368.98</v>
      </c>
      <c r="D10" s="98">
        <v>354.95</v>
      </c>
      <c r="E10" s="99">
        <v>302.16000000000003</v>
      </c>
      <c r="F10" s="98">
        <v>161.25</v>
      </c>
      <c r="G10" s="98">
        <v>260.72000000000003</v>
      </c>
      <c r="H10" s="98">
        <v>187.94</v>
      </c>
      <c r="I10" s="97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54"/>
    </row>
    <row r="11" spans="1:49" ht="15.75">
      <c r="A11" s="96" t="s">
        <v>880</v>
      </c>
      <c r="B11" s="98">
        <v>696.83</v>
      </c>
      <c r="C11" s="98">
        <v>503.53</v>
      </c>
      <c r="D11" s="98">
        <v>509.19</v>
      </c>
      <c r="E11" s="99">
        <v>104.75</v>
      </c>
      <c r="F11" s="98">
        <v>236.73</v>
      </c>
      <c r="G11" s="98">
        <v>642.67999999999995</v>
      </c>
      <c r="H11" s="98">
        <v>415.43</v>
      </c>
      <c r="I11" s="99">
        <v>396.15</v>
      </c>
      <c r="J11" s="97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54"/>
    </row>
    <row r="12" spans="1:49" ht="15.75">
      <c r="A12" s="96" t="s">
        <v>881</v>
      </c>
      <c r="B12" s="98">
        <v>248.02</v>
      </c>
      <c r="C12" s="98">
        <v>385.74</v>
      </c>
      <c r="D12" s="98">
        <v>363.67</v>
      </c>
      <c r="E12" s="99">
        <v>515.91999999999996</v>
      </c>
      <c r="F12" s="98">
        <v>367.93</v>
      </c>
      <c r="G12" s="98">
        <v>47.42</v>
      </c>
      <c r="H12" s="98">
        <v>254.16</v>
      </c>
      <c r="I12" s="99">
        <v>216.73</v>
      </c>
      <c r="J12" s="99">
        <v>604.28</v>
      </c>
      <c r="K12" s="97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54"/>
    </row>
    <row r="13" spans="1:49" ht="15.75">
      <c r="A13" s="96" t="s">
        <v>882</v>
      </c>
      <c r="B13" s="98">
        <v>788.65</v>
      </c>
      <c r="C13" s="98">
        <v>485.77</v>
      </c>
      <c r="D13" s="98">
        <v>496.8</v>
      </c>
      <c r="E13" s="99">
        <v>217.25</v>
      </c>
      <c r="F13" s="98">
        <v>312.55</v>
      </c>
      <c r="G13" s="98">
        <v>697.8</v>
      </c>
      <c r="H13" s="98">
        <v>442.91</v>
      </c>
      <c r="I13" s="99">
        <v>472.35</v>
      </c>
      <c r="J13" s="99">
        <v>123.63</v>
      </c>
      <c r="K13" s="98">
        <v>664.59</v>
      </c>
      <c r="L13" s="97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54"/>
    </row>
    <row r="14" spans="1:49" ht="15.75">
      <c r="A14" s="96" t="s">
        <v>883</v>
      </c>
      <c r="B14" s="98">
        <v>797.39</v>
      </c>
      <c r="C14" s="98">
        <v>512.67999999999995</v>
      </c>
      <c r="D14" s="98">
        <v>523.26</v>
      </c>
      <c r="E14" s="99">
        <v>216.27</v>
      </c>
      <c r="F14" s="98">
        <v>323.64999999999998</v>
      </c>
      <c r="G14" s="98">
        <v>715.32</v>
      </c>
      <c r="H14" s="98">
        <v>464.34</v>
      </c>
      <c r="I14" s="99">
        <v>484.54</v>
      </c>
      <c r="J14" s="99">
        <v>115.86</v>
      </c>
      <c r="K14" s="98">
        <v>681</v>
      </c>
      <c r="L14" s="98">
        <v>28.73</v>
      </c>
      <c r="M14" s="97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54"/>
    </row>
    <row r="15" spans="1:49" ht="15.75">
      <c r="A15" s="96" t="s">
        <v>884</v>
      </c>
      <c r="B15" s="98">
        <v>269.89999999999998</v>
      </c>
      <c r="C15" s="98">
        <v>367.22</v>
      </c>
      <c r="D15" s="98">
        <v>349.07</v>
      </c>
      <c r="E15" s="99">
        <v>390.11</v>
      </c>
      <c r="F15" s="98">
        <v>245.51</v>
      </c>
      <c r="G15" s="98">
        <v>173.6</v>
      </c>
      <c r="H15" s="98">
        <v>196.02</v>
      </c>
      <c r="I15" s="99">
        <v>88.63</v>
      </c>
      <c r="J15" s="99">
        <v>482.05</v>
      </c>
      <c r="K15" s="98">
        <v>128.53</v>
      </c>
      <c r="L15" s="98">
        <v>551.73</v>
      </c>
      <c r="M15" s="98">
        <v>551.73</v>
      </c>
      <c r="N15" s="97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54"/>
    </row>
    <row r="16" spans="1:49" ht="15.75">
      <c r="A16" s="96" t="s">
        <v>885</v>
      </c>
      <c r="B16" s="98">
        <v>837.13</v>
      </c>
      <c r="C16" s="98">
        <v>444.6</v>
      </c>
      <c r="D16" s="98">
        <v>459.69</v>
      </c>
      <c r="E16" s="99">
        <v>303.45</v>
      </c>
      <c r="F16" s="98">
        <v>363.23</v>
      </c>
      <c r="G16" s="98">
        <v>712.53</v>
      </c>
      <c r="H16" s="98">
        <v>443.31</v>
      </c>
      <c r="I16" s="99">
        <v>513.42999999999995</v>
      </c>
      <c r="J16" s="99">
        <v>224.03</v>
      </c>
      <c r="K16" s="98">
        <v>684.89</v>
      </c>
      <c r="L16" s="98">
        <v>106.97</v>
      </c>
      <c r="M16" s="98">
        <v>106.97</v>
      </c>
      <c r="N16" s="98">
        <v>583.9</v>
      </c>
      <c r="O16" s="97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54"/>
    </row>
    <row r="17" spans="1:49" ht="15.75">
      <c r="A17" s="96" t="s">
        <v>886</v>
      </c>
      <c r="B17" s="98">
        <v>147.78</v>
      </c>
      <c r="C17" s="98">
        <v>475.05</v>
      </c>
      <c r="D17" s="98">
        <v>454.72</v>
      </c>
      <c r="E17" s="99">
        <v>492.14</v>
      </c>
      <c r="F17" s="98">
        <v>358.2</v>
      </c>
      <c r="G17" s="98">
        <v>157.13999999999999</v>
      </c>
      <c r="H17" s="98">
        <v>316</v>
      </c>
      <c r="I17" s="99">
        <v>197.42</v>
      </c>
      <c r="J17" s="99">
        <v>590.4</v>
      </c>
      <c r="K17" s="98">
        <v>118.01</v>
      </c>
      <c r="L17" s="98">
        <v>669.76</v>
      </c>
      <c r="M17" s="98">
        <v>669.76</v>
      </c>
      <c r="N17" s="98">
        <v>126.62</v>
      </c>
      <c r="O17" s="98">
        <v>707.78</v>
      </c>
      <c r="P17" s="97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54"/>
    </row>
    <row r="18" spans="1:49" ht="15.75">
      <c r="A18" s="96" t="s">
        <v>887</v>
      </c>
      <c r="B18" s="98">
        <v>351.39</v>
      </c>
      <c r="C18" s="98">
        <v>387.78</v>
      </c>
      <c r="D18" s="98">
        <v>364.53</v>
      </c>
      <c r="E18" s="99">
        <v>638.95000000000005</v>
      </c>
      <c r="F18" s="98">
        <v>487.75</v>
      </c>
      <c r="G18" s="98">
        <v>101.57</v>
      </c>
      <c r="H18" s="98">
        <v>321.14999999999998</v>
      </c>
      <c r="I18" s="99">
        <v>352.27</v>
      </c>
      <c r="J18" s="99">
        <v>718.21</v>
      </c>
      <c r="K18" s="98">
        <v>148.47999999999999</v>
      </c>
      <c r="L18" s="98">
        <v>761.41</v>
      </c>
      <c r="M18" s="98">
        <v>761.41</v>
      </c>
      <c r="N18" s="98">
        <v>268.73</v>
      </c>
      <c r="O18" s="99">
        <v>763.96</v>
      </c>
      <c r="P18" s="99">
        <v>255.35</v>
      </c>
      <c r="Q18" s="97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54"/>
    </row>
    <row r="19" spans="1:49" ht="15.75">
      <c r="A19" s="96" t="s">
        <v>888</v>
      </c>
      <c r="B19" s="98">
        <v>742.73</v>
      </c>
      <c r="C19" s="98">
        <v>507.83</v>
      </c>
      <c r="D19" s="98">
        <v>515.75</v>
      </c>
      <c r="E19" s="99">
        <v>154.5</v>
      </c>
      <c r="F19" s="98">
        <v>275.06</v>
      </c>
      <c r="G19" s="98">
        <v>676.23</v>
      </c>
      <c r="H19" s="98">
        <v>437.23</v>
      </c>
      <c r="I19" s="99">
        <v>436.13</v>
      </c>
      <c r="J19" s="99">
        <v>51.62</v>
      </c>
      <c r="K19" s="98">
        <v>639.55999999999995</v>
      </c>
      <c r="L19" s="98">
        <v>75.849999999999994</v>
      </c>
      <c r="M19" s="98">
        <v>75.849999999999994</v>
      </c>
      <c r="N19" s="98">
        <v>520.17999999999995</v>
      </c>
      <c r="O19" s="99">
        <v>181.11</v>
      </c>
      <c r="P19" s="99">
        <v>632.20000000000005</v>
      </c>
      <c r="Q19" s="98">
        <v>747.62</v>
      </c>
      <c r="R19" s="97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54"/>
    </row>
    <row r="20" spans="1:49" ht="15.75">
      <c r="A20" s="96" t="s">
        <v>889</v>
      </c>
      <c r="B20" s="98">
        <v>403.66</v>
      </c>
      <c r="C20" s="98">
        <v>375.52</v>
      </c>
      <c r="D20" s="98">
        <v>366.53</v>
      </c>
      <c r="E20" s="99">
        <v>210.47</v>
      </c>
      <c r="F20" s="98">
        <v>73.47</v>
      </c>
      <c r="G20" s="98">
        <v>348.61</v>
      </c>
      <c r="H20" s="98">
        <v>205.04</v>
      </c>
      <c r="I20" s="99">
        <v>91.86</v>
      </c>
      <c r="J20" s="99">
        <v>304.69</v>
      </c>
      <c r="K20" s="98">
        <v>306.27999999999997</v>
      </c>
      <c r="L20" s="98">
        <v>385.82</v>
      </c>
      <c r="M20" s="98">
        <v>385.82</v>
      </c>
      <c r="N20" s="98">
        <v>179.66</v>
      </c>
      <c r="O20" s="99">
        <v>435.53</v>
      </c>
      <c r="P20" s="99">
        <v>286.43</v>
      </c>
      <c r="Q20" s="98">
        <v>435.53</v>
      </c>
      <c r="R20" s="98">
        <v>345.77</v>
      </c>
      <c r="S20" s="97"/>
      <c r="T20" s="99"/>
      <c r="U20" s="99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54"/>
    </row>
    <row r="21" spans="1:49" ht="15.75">
      <c r="A21" s="96" t="s">
        <v>890</v>
      </c>
      <c r="B21" s="98">
        <v>222.81</v>
      </c>
      <c r="C21" s="98">
        <v>476.24</v>
      </c>
      <c r="D21" s="98">
        <v>453.24</v>
      </c>
      <c r="E21" s="99">
        <v>622.83000000000004</v>
      </c>
      <c r="F21" s="98">
        <v>477.22</v>
      </c>
      <c r="G21" s="98">
        <v>91.5</v>
      </c>
      <c r="H21" s="98">
        <v>362.9</v>
      </c>
      <c r="I21" s="99">
        <v>320.89</v>
      </c>
      <c r="J21" s="99">
        <v>713.95</v>
      </c>
      <c r="K21" s="98">
        <v>112.79</v>
      </c>
      <c r="L21" s="98">
        <v>777.03</v>
      </c>
      <c r="M21" s="98">
        <v>777.03</v>
      </c>
      <c r="N21" s="98">
        <v>232.73</v>
      </c>
      <c r="O21" s="99">
        <v>797.45</v>
      </c>
      <c r="P21" s="99">
        <v>159.84</v>
      </c>
      <c r="Q21" s="98">
        <v>132.15</v>
      </c>
      <c r="R21" s="98">
        <v>750.52</v>
      </c>
      <c r="S21" s="98">
        <v>412.36</v>
      </c>
      <c r="T21" s="100"/>
      <c r="U21" s="99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54"/>
    </row>
    <row r="22" spans="1:49" ht="15.75">
      <c r="A22" s="96" t="s">
        <v>891</v>
      </c>
      <c r="B22" s="98">
        <v>92.9</v>
      </c>
      <c r="C22" s="98">
        <v>595.70000000000005</v>
      </c>
      <c r="D22" s="98">
        <v>573.66</v>
      </c>
      <c r="E22" s="99">
        <v>639.16999999999996</v>
      </c>
      <c r="F22" s="98">
        <v>509.24</v>
      </c>
      <c r="G22" s="98">
        <v>218.82</v>
      </c>
      <c r="H22" s="98">
        <v>454.05</v>
      </c>
      <c r="I22" s="99">
        <v>348.99</v>
      </c>
      <c r="J22" s="99">
        <v>739.29</v>
      </c>
      <c r="K22" s="98">
        <v>209.99</v>
      </c>
      <c r="L22" s="98">
        <v>821.27</v>
      </c>
      <c r="M22" s="98">
        <v>821.27</v>
      </c>
      <c r="N22" s="98">
        <v>275.98</v>
      </c>
      <c r="O22" s="99">
        <v>859.21</v>
      </c>
      <c r="P22" s="99">
        <v>151.80000000000001</v>
      </c>
      <c r="Q22" s="98">
        <v>280.14</v>
      </c>
      <c r="R22" s="98">
        <v>782.23</v>
      </c>
      <c r="S22" s="98">
        <v>436.82</v>
      </c>
      <c r="T22" s="99">
        <v>147.99</v>
      </c>
      <c r="U22" s="100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54"/>
    </row>
    <row r="23" spans="1:49" ht="15.75">
      <c r="A23" s="96" t="s">
        <v>892</v>
      </c>
      <c r="B23" s="98">
        <v>417.97</v>
      </c>
      <c r="C23" s="98">
        <v>219.39</v>
      </c>
      <c r="D23" s="98">
        <v>196.45</v>
      </c>
      <c r="E23" s="99">
        <v>493.46</v>
      </c>
      <c r="F23" s="98">
        <v>345.07</v>
      </c>
      <c r="G23" s="98">
        <v>166.73</v>
      </c>
      <c r="H23" s="98">
        <v>147.11000000000001</v>
      </c>
      <c r="I23" s="99">
        <v>252.58</v>
      </c>
      <c r="J23" s="99">
        <v>560.19000000000005</v>
      </c>
      <c r="K23" s="98">
        <v>172</v>
      </c>
      <c r="L23" s="98">
        <v>589.72</v>
      </c>
      <c r="M23" s="98">
        <v>589.72</v>
      </c>
      <c r="N23" s="98">
        <v>202.04</v>
      </c>
      <c r="O23" s="99">
        <v>584.91</v>
      </c>
      <c r="P23" s="99">
        <v>276.89999999999998</v>
      </c>
      <c r="Q23" s="98">
        <v>181.84</v>
      </c>
      <c r="R23" s="98">
        <v>583.80999999999995</v>
      </c>
      <c r="S23" s="98">
        <v>311.68</v>
      </c>
      <c r="T23" s="99">
        <v>256.85000000000002</v>
      </c>
      <c r="U23" s="99">
        <v>380.58</v>
      </c>
      <c r="V23" s="97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54"/>
    </row>
    <row r="24" spans="1:49" ht="15.75">
      <c r="A24" s="96" t="s">
        <v>893</v>
      </c>
      <c r="B24" s="98">
        <v>273.35000000000002</v>
      </c>
      <c r="C24" s="98">
        <v>455.86</v>
      </c>
      <c r="D24" s="98">
        <v>432.6</v>
      </c>
      <c r="E24" s="99">
        <v>644.11</v>
      </c>
      <c r="F24" s="98">
        <v>495.57</v>
      </c>
      <c r="G24" s="98">
        <v>89.69</v>
      </c>
      <c r="H24" s="98">
        <v>360.3</v>
      </c>
      <c r="I24" s="99">
        <v>344.78</v>
      </c>
      <c r="J24" s="99">
        <v>731.43</v>
      </c>
      <c r="K24" s="98">
        <v>128.31</v>
      </c>
      <c r="L24" s="98">
        <v>787.48</v>
      </c>
      <c r="M24" s="98">
        <v>787.48</v>
      </c>
      <c r="N24" s="98">
        <v>256.27</v>
      </c>
      <c r="O24" s="99">
        <v>801.18</v>
      </c>
      <c r="P24" s="99">
        <v>202.81</v>
      </c>
      <c r="Q24" s="98">
        <v>87.09</v>
      </c>
      <c r="R24" s="98">
        <v>765.56</v>
      </c>
      <c r="S24" s="98">
        <v>434.58</v>
      </c>
      <c r="T24" s="99">
        <v>50.69</v>
      </c>
      <c r="U24" s="99">
        <v>195.83</v>
      </c>
      <c r="V24" s="98">
        <v>238.86</v>
      </c>
      <c r="W24" s="97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54"/>
    </row>
    <row r="25" spans="1:49" ht="15.75">
      <c r="A25" s="96" t="s">
        <v>894</v>
      </c>
      <c r="B25" s="98">
        <v>429.87</v>
      </c>
      <c r="C25" s="98">
        <v>267.81</v>
      </c>
      <c r="D25" s="98">
        <v>244.72</v>
      </c>
      <c r="E25" s="99">
        <v>580.36</v>
      </c>
      <c r="F25" s="98">
        <v>431.2</v>
      </c>
      <c r="G25" s="98">
        <v>158.27000000000001</v>
      </c>
      <c r="H25" s="98">
        <v>233.68</v>
      </c>
      <c r="I25" s="99">
        <v>326.60000000000002</v>
      </c>
      <c r="J25" s="99">
        <v>647.64</v>
      </c>
      <c r="K25" s="98">
        <v>186.2</v>
      </c>
      <c r="L25" s="98">
        <v>675.06</v>
      </c>
      <c r="M25" s="98">
        <v>675.06</v>
      </c>
      <c r="N25" s="98">
        <v>261.51</v>
      </c>
      <c r="O25" s="99">
        <v>665.74</v>
      </c>
      <c r="P25" s="99">
        <v>303.63</v>
      </c>
      <c r="Q25" s="98">
        <v>121.83</v>
      </c>
      <c r="R25" s="98">
        <v>670.85</v>
      </c>
      <c r="S25" s="98">
        <v>393.8</v>
      </c>
      <c r="T25" s="99">
        <v>233.34</v>
      </c>
      <c r="U25" s="99">
        <v>374.9</v>
      </c>
      <c r="V25" s="98">
        <v>87.48</v>
      </c>
      <c r="W25" s="98">
        <v>199.99</v>
      </c>
      <c r="X25" s="97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54"/>
    </row>
    <row r="26" spans="1:49" ht="15.75">
      <c r="A26" s="96" t="s">
        <v>895</v>
      </c>
      <c r="B26" s="98">
        <v>610.98</v>
      </c>
      <c r="C26" s="98">
        <v>386.96</v>
      </c>
      <c r="D26" s="98">
        <v>390.59</v>
      </c>
      <c r="E26" s="99">
        <v>101.31</v>
      </c>
      <c r="F26" s="98">
        <v>134.12</v>
      </c>
      <c r="G26" s="98">
        <v>527.24</v>
      </c>
      <c r="H26" s="98">
        <v>291.47000000000003</v>
      </c>
      <c r="I26" s="99">
        <v>293.92</v>
      </c>
      <c r="J26" s="99">
        <v>124.12</v>
      </c>
      <c r="K26" s="98">
        <v>491.37</v>
      </c>
      <c r="L26" s="98">
        <v>178.56</v>
      </c>
      <c r="M26" s="98">
        <v>178.56</v>
      </c>
      <c r="N26" s="98">
        <v>374.71</v>
      </c>
      <c r="O26" s="99">
        <v>235.48</v>
      </c>
      <c r="P26" s="99">
        <v>491.33</v>
      </c>
      <c r="Q26" s="98">
        <v>598.33000000000004</v>
      </c>
      <c r="R26" s="98">
        <v>149.41</v>
      </c>
      <c r="S26" s="98">
        <v>207.53</v>
      </c>
      <c r="T26" s="99">
        <v>602.97</v>
      </c>
      <c r="U26" s="99">
        <v>642.75</v>
      </c>
      <c r="V26" s="98">
        <v>436.81</v>
      </c>
      <c r="W26" s="98">
        <v>616.70000000000005</v>
      </c>
      <c r="X26" s="98">
        <v>524.17999999999995</v>
      </c>
      <c r="Y26" s="97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54"/>
    </row>
    <row r="27" spans="1:49" ht="15.75">
      <c r="A27" s="96" t="s">
        <v>896</v>
      </c>
      <c r="B27" s="98">
        <v>609.72</v>
      </c>
      <c r="C27" s="98">
        <v>309.63</v>
      </c>
      <c r="D27" s="98">
        <v>314.64</v>
      </c>
      <c r="E27" s="99">
        <v>178.35</v>
      </c>
      <c r="F27" s="98">
        <v>146.36000000000001</v>
      </c>
      <c r="G27" s="98">
        <v>490.99</v>
      </c>
      <c r="H27" s="98">
        <v>234.54</v>
      </c>
      <c r="I27" s="99">
        <v>285.27999999999997</v>
      </c>
      <c r="J27" s="99">
        <v>194.64</v>
      </c>
      <c r="K27" s="98">
        <v>460.04</v>
      </c>
      <c r="L27" s="98">
        <v>209.03</v>
      </c>
      <c r="M27" s="98">
        <v>209.03</v>
      </c>
      <c r="N27" s="98">
        <v>355.01</v>
      </c>
      <c r="O27" s="99">
        <v>229.07</v>
      </c>
      <c r="P27" s="99">
        <v>478.73</v>
      </c>
      <c r="Q27" s="98">
        <v>552.4</v>
      </c>
      <c r="R27" s="98">
        <v>206.35</v>
      </c>
      <c r="S27" s="98">
        <v>213.32</v>
      </c>
      <c r="T27" s="99">
        <v>572.83000000000004</v>
      </c>
      <c r="U27" s="99">
        <v>630.14</v>
      </c>
      <c r="V27" s="98">
        <v>381.62</v>
      </c>
      <c r="W27" s="98">
        <v>580.52</v>
      </c>
      <c r="X27" s="99">
        <v>467.74</v>
      </c>
      <c r="Y27" s="98">
        <v>79.53</v>
      </c>
      <c r="Z27" s="97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54"/>
    </row>
    <row r="28" spans="1:49" ht="15.75">
      <c r="A28" s="96" t="s">
        <v>897</v>
      </c>
      <c r="B28" s="98">
        <v>701.9</v>
      </c>
      <c r="C28" s="98">
        <v>355.62</v>
      </c>
      <c r="D28" s="98">
        <v>365.87</v>
      </c>
      <c r="E28" s="99">
        <v>206.48</v>
      </c>
      <c r="F28" s="98">
        <v>230.99</v>
      </c>
      <c r="G28" s="98">
        <v>581.36</v>
      </c>
      <c r="H28" s="98">
        <v>317.51</v>
      </c>
      <c r="I28" s="99">
        <v>377.86</v>
      </c>
      <c r="J28" s="99">
        <v>170.84</v>
      </c>
      <c r="K28" s="98">
        <v>551.85</v>
      </c>
      <c r="L28" s="98">
        <v>131.53</v>
      </c>
      <c r="M28" s="98">
        <v>131.53</v>
      </c>
      <c r="N28" s="98">
        <v>448.4</v>
      </c>
      <c r="O28" s="99">
        <v>135.75</v>
      </c>
      <c r="P28" s="99">
        <v>572.04</v>
      </c>
      <c r="Q28" s="98">
        <v>638.35</v>
      </c>
      <c r="R28" s="98">
        <v>158.09</v>
      </c>
      <c r="S28" s="98">
        <v>301.92</v>
      </c>
      <c r="T28" s="99">
        <v>664.62</v>
      </c>
      <c r="U28" s="99">
        <v>723.51</v>
      </c>
      <c r="V28" s="98">
        <v>463</v>
      </c>
      <c r="W28" s="98">
        <v>670.6</v>
      </c>
      <c r="X28" s="99">
        <v>547.07000000000005</v>
      </c>
      <c r="Y28" s="99">
        <v>114.91</v>
      </c>
      <c r="Z28" s="99">
        <v>93.4</v>
      </c>
      <c r="AA28" s="97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54"/>
    </row>
    <row r="29" spans="1:49" ht="15.75">
      <c r="A29" s="96" t="s">
        <v>898</v>
      </c>
      <c r="B29" s="98">
        <v>606.5</v>
      </c>
      <c r="C29" s="98">
        <v>264.63</v>
      </c>
      <c r="D29" s="98">
        <v>270.19</v>
      </c>
      <c r="E29" s="99">
        <v>221.51</v>
      </c>
      <c r="F29" s="98">
        <v>164.54</v>
      </c>
      <c r="G29" s="98">
        <v>468.5</v>
      </c>
      <c r="H29" s="98">
        <v>202.96</v>
      </c>
      <c r="I29" s="99">
        <v>283.07</v>
      </c>
      <c r="J29" s="99">
        <v>239.07</v>
      </c>
      <c r="K29" s="98">
        <v>440.78</v>
      </c>
      <c r="L29" s="98">
        <v>241.73</v>
      </c>
      <c r="M29" s="98">
        <v>241.73</v>
      </c>
      <c r="N29" s="98">
        <v>344.33</v>
      </c>
      <c r="O29" s="99">
        <v>244.22</v>
      </c>
      <c r="P29" s="99">
        <v>470.24</v>
      </c>
      <c r="Q29" s="98">
        <v>523.79</v>
      </c>
      <c r="R29" s="98">
        <v>247.6</v>
      </c>
      <c r="S29" s="98">
        <v>222.61</v>
      </c>
      <c r="T29" s="99">
        <v>553.26</v>
      </c>
      <c r="U29" s="99">
        <v>620.27</v>
      </c>
      <c r="V29" s="98">
        <v>348.81</v>
      </c>
      <c r="W29" s="98">
        <v>557.39</v>
      </c>
      <c r="X29" s="99">
        <v>433.53</v>
      </c>
      <c r="Y29" s="99">
        <v>124.47</v>
      </c>
      <c r="Z29" s="99">
        <v>45.3</v>
      </c>
      <c r="AA29" s="99">
        <v>114.58</v>
      </c>
      <c r="AB29" s="97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54"/>
    </row>
    <row r="30" spans="1:49" ht="15.75">
      <c r="A30" s="96" t="s">
        <v>899</v>
      </c>
      <c r="B30" s="98">
        <v>47.02</v>
      </c>
      <c r="C30" s="98">
        <v>576.76</v>
      </c>
      <c r="D30" s="98">
        <v>555.87</v>
      </c>
      <c r="E30" s="99">
        <v>572.27</v>
      </c>
      <c r="F30" s="98">
        <v>448.66</v>
      </c>
      <c r="G30" s="98">
        <v>225.59</v>
      </c>
      <c r="H30" s="98">
        <v>420.65</v>
      </c>
      <c r="I30" s="99">
        <v>291.83</v>
      </c>
      <c r="J30" s="99">
        <v>674</v>
      </c>
      <c r="K30" s="98">
        <v>201.01</v>
      </c>
      <c r="L30" s="98">
        <v>761.16</v>
      </c>
      <c r="M30" s="98">
        <v>761.16</v>
      </c>
      <c r="N30" s="98">
        <v>230.05</v>
      </c>
      <c r="O30" s="99">
        <v>805.23</v>
      </c>
      <c r="P30" s="99">
        <v>104.72</v>
      </c>
      <c r="Q30" s="98">
        <v>307.57</v>
      </c>
      <c r="R30" s="98">
        <v>718.46</v>
      </c>
      <c r="S30" s="98">
        <v>375.35</v>
      </c>
      <c r="T30" s="99">
        <v>181.75</v>
      </c>
      <c r="U30" s="99">
        <v>76.040000000000006</v>
      </c>
      <c r="V30" s="98">
        <v>371.21</v>
      </c>
      <c r="W30" s="98">
        <v>232.43</v>
      </c>
      <c r="X30" s="99">
        <v>383.14</v>
      </c>
      <c r="Y30" s="99">
        <v>582.77</v>
      </c>
      <c r="Z30" s="99">
        <v>576.74</v>
      </c>
      <c r="AA30" s="99">
        <v>669.59</v>
      </c>
      <c r="AB30" s="99">
        <v>571.05999999999995</v>
      </c>
      <c r="AC30" s="97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54"/>
    </row>
    <row r="31" spans="1:49" ht="15.75">
      <c r="A31" s="96" t="s">
        <v>900</v>
      </c>
      <c r="B31" s="98">
        <v>556.72</v>
      </c>
      <c r="C31" s="98">
        <v>303.38</v>
      </c>
      <c r="D31" s="98">
        <v>304.45999999999998</v>
      </c>
      <c r="E31" s="99">
        <v>173.16</v>
      </c>
      <c r="F31" s="98">
        <v>98.89</v>
      </c>
      <c r="G31" s="98">
        <v>444.18</v>
      </c>
      <c r="H31" s="98">
        <v>198.88</v>
      </c>
      <c r="I31" s="99">
        <v>232.31</v>
      </c>
      <c r="J31" s="99">
        <v>217.01</v>
      </c>
      <c r="K31" s="98">
        <v>411.44</v>
      </c>
      <c r="L31" s="98">
        <v>253.62</v>
      </c>
      <c r="M31" s="98">
        <v>253.62</v>
      </c>
      <c r="N31" s="98">
        <v>303.29000000000002</v>
      </c>
      <c r="O31" s="99">
        <v>281.58</v>
      </c>
      <c r="P31" s="99">
        <v>426.29</v>
      </c>
      <c r="Q31" s="98">
        <v>510.12</v>
      </c>
      <c r="R31" s="98">
        <v>239.03</v>
      </c>
      <c r="S31" s="98">
        <v>161.72999999999999</v>
      </c>
      <c r="T31" s="99">
        <v>524.09</v>
      </c>
      <c r="U31" s="99">
        <v>577.85</v>
      </c>
      <c r="V31" s="98">
        <v>344.92</v>
      </c>
      <c r="W31" s="98">
        <v>533.86</v>
      </c>
      <c r="X31" s="99">
        <v>432.11</v>
      </c>
      <c r="Y31" s="99">
        <v>92.89</v>
      </c>
      <c r="Z31" s="99">
        <v>53.01</v>
      </c>
      <c r="AA31" s="99">
        <v>145.83000000000001</v>
      </c>
      <c r="AB31" s="99">
        <v>66.290000000000006</v>
      </c>
      <c r="AC31" s="98">
        <v>523.87</v>
      </c>
      <c r="AD31" s="97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54"/>
    </row>
    <row r="32" spans="1:49" ht="15.75">
      <c r="A32" s="96" t="s">
        <v>901</v>
      </c>
      <c r="B32" s="98">
        <v>458.27</v>
      </c>
      <c r="C32" s="98">
        <v>1038.81</v>
      </c>
      <c r="D32" s="98">
        <v>1016.15</v>
      </c>
      <c r="E32" s="99">
        <v>1044.33</v>
      </c>
      <c r="F32" s="98">
        <v>934.95</v>
      </c>
      <c r="G32" s="98">
        <v>653.33000000000004</v>
      </c>
      <c r="H32" s="98">
        <v>902.96</v>
      </c>
      <c r="I32" s="99">
        <v>782.32</v>
      </c>
      <c r="J32" s="99">
        <v>1148.75</v>
      </c>
      <c r="K32" s="98">
        <v>655.26</v>
      </c>
      <c r="L32" s="98">
        <v>1245.4000000000001</v>
      </c>
      <c r="M32" s="98">
        <v>1245.4000000000001</v>
      </c>
      <c r="N32" s="98">
        <v>720.11</v>
      </c>
      <c r="O32" s="99">
        <v>1295.3699999999999</v>
      </c>
      <c r="P32" s="99">
        <v>593.49</v>
      </c>
      <c r="Q32" s="98">
        <v>678.32</v>
      </c>
      <c r="R32" s="98">
        <v>8104.86</v>
      </c>
      <c r="S32" s="98">
        <v>861.58</v>
      </c>
      <c r="T32" s="99">
        <v>564.88</v>
      </c>
      <c r="U32" s="99">
        <v>448.91</v>
      </c>
      <c r="V32" s="98">
        <v>820.02</v>
      </c>
      <c r="W32" s="98">
        <v>594.82000000000005</v>
      </c>
      <c r="X32" s="99">
        <v>794.69</v>
      </c>
      <c r="Y32" s="99">
        <v>1068.48</v>
      </c>
      <c r="Z32" s="99">
        <v>1067.5999999999999</v>
      </c>
      <c r="AA32" s="99">
        <v>1160.04</v>
      </c>
      <c r="AB32" s="99">
        <v>1062.5999999999999</v>
      </c>
      <c r="AC32" s="99">
        <v>491.55</v>
      </c>
      <c r="AD32" s="98">
        <v>1014.63</v>
      </c>
      <c r="AE32" s="97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54"/>
    </row>
    <row r="33" spans="1:49" ht="15.75">
      <c r="A33" s="96" t="s">
        <v>920</v>
      </c>
      <c r="B33" s="98">
        <v>480.96</v>
      </c>
      <c r="C33" s="98">
        <v>1098.49</v>
      </c>
      <c r="D33" s="98">
        <v>1076.98</v>
      </c>
      <c r="E33" s="99">
        <v>1023.61</v>
      </c>
      <c r="F33" s="98">
        <v>934.94</v>
      </c>
      <c r="G33" s="98">
        <v>723.86</v>
      </c>
      <c r="H33" s="98">
        <v>944.07</v>
      </c>
      <c r="I33" s="99">
        <v>796.36</v>
      </c>
      <c r="J33" s="99">
        <v>1128</v>
      </c>
      <c r="K33" s="98">
        <v>714.34</v>
      </c>
      <c r="L33" s="98">
        <v>1235.1099999999999</v>
      </c>
      <c r="M33" s="98">
        <v>1235.1099999999999</v>
      </c>
      <c r="N33" s="98">
        <v>750.42</v>
      </c>
      <c r="O33" s="99">
        <v>1297.9100000000001</v>
      </c>
      <c r="P33" s="99">
        <v>628.21</v>
      </c>
      <c r="Q33" s="98">
        <v>770.25</v>
      </c>
      <c r="R33" s="98">
        <v>1178.08</v>
      </c>
      <c r="S33" s="98">
        <v>863.78</v>
      </c>
      <c r="T33" s="99">
        <v>644.04</v>
      </c>
      <c r="U33" s="99">
        <v>505.62</v>
      </c>
      <c r="V33" s="98">
        <v>885.89</v>
      </c>
      <c r="W33" s="98">
        <v>683.32</v>
      </c>
      <c r="X33" s="99">
        <v>877.09</v>
      </c>
      <c r="Y33" s="99">
        <v>1064.08</v>
      </c>
      <c r="Z33" s="99">
        <v>1076.48</v>
      </c>
      <c r="AA33" s="99">
        <v>1165.58</v>
      </c>
      <c r="AB33" s="99">
        <v>1079.03</v>
      </c>
      <c r="AC33" s="99">
        <v>523.87</v>
      </c>
      <c r="AD33" s="98">
        <v>1023.97</v>
      </c>
      <c r="AE33" s="98">
        <v>178.18</v>
      </c>
      <c r="AF33" s="97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54"/>
    </row>
    <row r="34" spans="1:49" ht="15.75">
      <c r="A34" s="96" t="s">
        <v>921</v>
      </c>
      <c r="B34" s="98">
        <v>487.95</v>
      </c>
      <c r="C34" s="98">
        <v>1079.8399999999999</v>
      </c>
      <c r="D34" s="98">
        <v>1057.3499999999999</v>
      </c>
      <c r="E34" s="99">
        <v>1066.6400000000001</v>
      </c>
      <c r="F34" s="98">
        <v>962.25</v>
      </c>
      <c r="G34" s="98">
        <v>695.35</v>
      </c>
      <c r="H34" s="98">
        <v>939.78</v>
      </c>
      <c r="I34" s="99">
        <v>812.45</v>
      </c>
      <c r="J34" s="99">
        <v>1171.33</v>
      </c>
      <c r="K34" s="98">
        <v>694.95</v>
      </c>
      <c r="L34" s="98">
        <v>1270.9100000000001</v>
      </c>
      <c r="M34" s="98">
        <v>1270.9100000000001</v>
      </c>
      <c r="N34" s="98">
        <v>753.78</v>
      </c>
      <c r="O34" s="99">
        <v>1324.18</v>
      </c>
      <c r="P34" s="99">
        <v>627.4</v>
      </c>
      <c r="Q34" s="98">
        <v>724.41</v>
      </c>
      <c r="R34" s="98">
        <v>1219.68</v>
      </c>
      <c r="S34" s="98">
        <v>889.15</v>
      </c>
      <c r="T34" s="99">
        <v>608.15</v>
      </c>
      <c r="U34" s="99">
        <v>486.55</v>
      </c>
      <c r="V34" s="98">
        <v>861.73</v>
      </c>
      <c r="W34" s="98">
        <v>639.99</v>
      </c>
      <c r="X34" s="99">
        <v>839.45</v>
      </c>
      <c r="Y34" s="99">
        <v>1095.08</v>
      </c>
      <c r="Z34" s="99">
        <v>1097.47</v>
      </c>
      <c r="AA34" s="99">
        <v>1189.32</v>
      </c>
      <c r="AB34" s="99">
        <v>1094.26</v>
      </c>
      <c r="AC34" s="99">
        <v>523.98</v>
      </c>
      <c r="AD34" s="98">
        <v>1044.47</v>
      </c>
      <c r="AE34" s="98">
        <v>52.59</v>
      </c>
      <c r="AF34" s="98">
        <v>138.66</v>
      </c>
      <c r="AG34" s="97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54"/>
    </row>
    <row r="35" spans="1:49" ht="15.75">
      <c r="A35" s="96" t="s">
        <v>922</v>
      </c>
      <c r="B35" s="98">
        <v>382.05</v>
      </c>
      <c r="C35" s="98">
        <v>961.34</v>
      </c>
      <c r="D35" s="98">
        <v>938.73</v>
      </c>
      <c r="E35" s="99">
        <v>971</v>
      </c>
      <c r="F35" s="98">
        <v>859.12</v>
      </c>
      <c r="G35" s="98">
        <v>576.16</v>
      </c>
      <c r="H35" s="98">
        <v>824.84</v>
      </c>
      <c r="I35" s="99">
        <v>705.47</v>
      </c>
      <c r="J35" s="99">
        <v>1075.17</v>
      </c>
      <c r="K35" s="98">
        <v>577.38</v>
      </c>
      <c r="L35" s="98">
        <v>1170.21</v>
      </c>
      <c r="M35" s="98">
        <v>1170.21</v>
      </c>
      <c r="N35" s="98">
        <v>642.30999999999995</v>
      </c>
      <c r="O35" s="99">
        <v>1218.76</v>
      </c>
      <c r="P35" s="99">
        <v>515.70000000000005</v>
      </c>
      <c r="Q35" s="98">
        <v>604</v>
      </c>
      <c r="R35" s="98">
        <v>1122.29</v>
      </c>
      <c r="S35" s="98">
        <v>785.68</v>
      </c>
      <c r="T35" s="99">
        <v>488.3</v>
      </c>
      <c r="U35" s="99">
        <v>370.79</v>
      </c>
      <c r="V35" s="98">
        <v>742.76</v>
      </c>
      <c r="W35" s="98">
        <v>519.62</v>
      </c>
      <c r="X35" s="99">
        <v>719.17</v>
      </c>
      <c r="Y35" s="99">
        <v>992.88</v>
      </c>
      <c r="Z35" s="99">
        <v>990.7</v>
      </c>
      <c r="AA35" s="99">
        <v>1083.3</v>
      </c>
      <c r="AB35" s="99">
        <v>985.17</v>
      </c>
      <c r="AC35" s="99">
        <v>414.23</v>
      </c>
      <c r="AD35" s="98">
        <v>937.76</v>
      </c>
      <c r="AE35" s="98">
        <v>78.13</v>
      </c>
      <c r="AF35" s="98">
        <v>204.16</v>
      </c>
      <c r="AG35" s="98">
        <v>120.42</v>
      </c>
      <c r="AH35" s="97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54"/>
    </row>
    <row r="36" spans="1:49" ht="15.75">
      <c r="A36" s="96" t="s">
        <v>923</v>
      </c>
      <c r="B36" s="98">
        <v>1464.3</v>
      </c>
      <c r="C36" s="98">
        <v>1885.84</v>
      </c>
      <c r="D36" s="98">
        <v>1863.13</v>
      </c>
      <c r="E36" s="99">
        <v>2052.21</v>
      </c>
      <c r="F36" s="98">
        <v>1919.79</v>
      </c>
      <c r="G36" s="98">
        <v>1541.91</v>
      </c>
      <c r="H36" s="98">
        <v>1814.86</v>
      </c>
      <c r="I36" s="99">
        <v>1758.55</v>
      </c>
      <c r="J36" s="99">
        <v>2152.25</v>
      </c>
      <c r="K36" s="98">
        <v>1568.74</v>
      </c>
      <c r="L36" s="98">
        <v>2236.0500000000002</v>
      </c>
      <c r="M36" s="98">
        <v>2228.91</v>
      </c>
      <c r="N36" s="98">
        <v>1677.19</v>
      </c>
      <c r="O36" s="99">
        <v>2253.54</v>
      </c>
      <c r="P36" s="99">
        <v>1562.16</v>
      </c>
      <c r="Q36" s="98">
        <v>1504.23</v>
      </c>
      <c r="R36" s="98">
        <v>2194.34</v>
      </c>
      <c r="S36" s="98">
        <v>1848.57</v>
      </c>
      <c r="T36" s="99">
        <v>1456.1</v>
      </c>
      <c r="U36" s="99">
        <v>1413.12</v>
      </c>
      <c r="V36" s="98">
        <v>1685.47</v>
      </c>
      <c r="W36" s="98">
        <v>1454.57</v>
      </c>
      <c r="X36" s="99">
        <v>1619.4</v>
      </c>
      <c r="Y36" s="99">
        <v>2051.58</v>
      </c>
      <c r="Z36" s="99">
        <v>2028.16</v>
      </c>
      <c r="AA36" s="99">
        <v>2120.46</v>
      </c>
      <c r="AB36" s="99">
        <v>2009.34</v>
      </c>
      <c r="AC36" s="99">
        <v>1480.78</v>
      </c>
      <c r="AD36" s="98">
        <v>1978.27</v>
      </c>
      <c r="AE36" s="98">
        <v>1058.93</v>
      </c>
      <c r="AF36" s="98">
        <v>1174.08</v>
      </c>
      <c r="AG36" s="98">
        <v>1061.48</v>
      </c>
      <c r="AH36" s="98">
        <v>1115.8800000000001</v>
      </c>
      <c r="AI36" s="97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54"/>
    </row>
    <row r="37" spans="1:49" ht="15.75">
      <c r="A37" s="96" t="s">
        <v>924</v>
      </c>
      <c r="B37" s="98">
        <v>1253.8800000000001</v>
      </c>
      <c r="C37" s="98">
        <v>1685.86</v>
      </c>
      <c r="D37" s="98">
        <v>1662.97</v>
      </c>
      <c r="E37" s="99">
        <v>1842.29</v>
      </c>
      <c r="F37" s="98">
        <v>1710.65</v>
      </c>
      <c r="G37" s="98">
        <v>1336.07</v>
      </c>
      <c r="H37" s="98">
        <v>1609.51</v>
      </c>
      <c r="I37" s="99">
        <v>1549.43</v>
      </c>
      <c r="J37" s="99">
        <v>1942.59</v>
      </c>
      <c r="K37" s="98">
        <v>1361.77</v>
      </c>
      <c r="L37" s="98">
        <v>2020.35</v>
      </c>
      <c r="M37" s="98">
        <v>2020.35</v>
      </c>
      <c r="N37" s="98">
        <v>1468.66</v>
      </c>
      <c r="O37" s="99">
        <v>2046.65</v>
      </c>
      <c r="P37" s="99">
        <v>1352.77</v>
      </c>
      <c r="Q37" s="98">
        <v>1301.83</v>
      </c>
      <c r="R37" s="98">
        <v>1984.97</v>
      </c>
      <c r="S37" s="98">
        <v>1639.2</v>
      </c>
      <c r="T37" s="99">
        <v>1249.3499999999999</v>
      </c>
      <c r="U37" s="99">
        <v>1203.3399999999999</v>
      </c>
      <c r="V37" s="98">
        <v>1482.37</v>
      </c>
      <c r="W37" s="98">
        <v>1249.45</v>
      </c>
      <c r="X37" s="99">
        <v>1418.56</v>
      </c>
      <c r="Y37" s="99">
        <v>1842.75</v>
      </c>
      <c r="Z37" s="99">
        <v>1820.55</v>
      </c>
      <c r="AA37" s="99">
        <v>1913.1</v>
      </c>
      <c r="AB37" s="99">
        <v>1802.54</v>
      </c>
      <c r="AC37" s="99">
        <v>1270.6199999999999</v>
      </c>
      <c r="AD37" s="98">
        <v>1770.36</v>
      </c>
      <c r="AE37" s="98">
        <v>851.5</v>
      </c>
      <c r="AF37" s="98">
        <v>973.2</v>
      </c>
      <c r="AG37" s="98">
        <v>856.34</v>
      </c>
      <c r="AH37" s="98">
        <v>906.78</v>
      </c>
      <c r="AI37" s="98">
        <v>210.47</v>
      </c>
      <c r="AJ37" s="97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54"/>
    </row>
    <row r="38" spans="1:49" ht="15.75">
      <c r="A38" s="96" t="s">
        <v>925</v>
      </c>
      <c r="B38" s="98">
        <v>1090.1099999999999</v>
      </c>
      <c r="C38" s="98">
        <v>1548.06</v>
      </c>
      <c r="D38" s="98">
        <v>1524.93</v>
      </c>
      <c r="E38" s="99">
        <v>1681.33</v>
      </c>
      <c r="F38" s="98">
        <v>1552.8</v>
      </c>
      <c r="G38" s="98">
        <v>1187.9000000000001</v>
      </c>
      <c r="H38" s="98">
        <v>1461.6</v>
      </c>
      <c r="I38" s="99">
        <v>1391.91</v>
      </c>
      <c r="J38" s="99">
        <v>1782.66</v>
      </c>
      <c r="K38" s="98">
        <v>1210.79</v>
      </c>
      <c r="L38" s="98">
        <v>1863.98</v>
      </c>
      <c r="M38" s="98">
        <v>1863.98</v>
      </c>
      <c r="N38" s="98">
        <v>1313.15</v>
      </c>
      <c r="O38" s="99">
        <v>1894.48</v>
      </c>
      <c r="P38" s="99">
        <v>1194.6099999999999</v>
      </c>
      <c r="Q38" s="98">
        <v>1161.1199999999999</v>
      </c>
      <c r="R38" s="98">
        <v>1826.09</v>
      </c>
      <c r="S38" s="98">
        <v>1480.66</v>
      </c>
      <c r="T38" s="99">
        <v>1099.28</v>
      </c>
      <c r="U38" s="99">
        <v>1043.8800000000001</v>
      </c>
      <c r="V38" s="98">
        <v>1339.49</v>
      </c>
      <c r="W38" s="98">
        <v>1103.27</v>
      </c>
      <c r="X38" s="99">
        <v>1280.27</v>
      </c>
      <c r="Y38" s="99">
        <v>1685.78</v>
      </c>
      <c r="Z38" s="99">
        <v>1666.97</v>
      </c>
      <c r="AA38" s="99">
        <v>1760</v>
      </c>
      <c r="AB38" s="99">
        <v>1650.97</v>
      </c>
      <c r="AC38" s="99">
        <v>1109.06</v>
      </c>
      <c r="AD38" s="98">
        <v>1616.04</v>
      </c>
      <c r="AE38" s="98">
        <v>679.34</v>
      </c>
      <c r="AF38" s="98">
        <v>800.34</v>
      </c>
      <c r="AG38" s="98">
        <v>683.34</v>
      </c>
      <c r="AH38" s="98">
        <v>736.28</v>
      </c>
      <c r="AI38" s="98">
        <v>379.77</v>
      </c>
      <c r="AJ38" s="98">
        <v>173.12</v>
      </c>
      <c r="AK38" s="97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54"/>
    </row>
    <row r="39" spans="1:49" ht="15.75">
      <c r="A39" s="96" t="s">
        <v>926</v>
      </c>
      <c r="B39" s="98">
        <v>1392.12</v>
      </c>
      <c r="C39" s="98">
        <v>1814.61</v>
      </c>
      <c r="D39" s="98">
        <v>1791.87</v>
      </c>
      <c r="E39" s="99">
        <v>1979.77</v>
      </c>
      <c r="F39" s="98">
        <v>1847.28</v>
      </c>
      <c r="G39" s="98">
        <v>1469.64</v>
      </c>
      <c r="H39" s="98">
        <v>1742.68</v>
      </c>
      <c r="I39" s="99">
        <v>1686.04</v>
      </c>
      <c r="J39" s="99">
        <v>2079.77</v>
      </c>
      <c r="K39" s="98">
        <v>1496.34</v>
      </c>
      <c r="L39" s="98">
        <v>2156.4</v>
      </c>
      <c r="M39" s="98">
        <v>2156.4</v>
      </c>
      <c r="N39" s="98">
        <v>1604.68</v>
      </c>
      <c r="O39" s="99">
        <v>2181.17</v>
      </c>
      <c r="P39" s="99">
        <v>1489.67</v>
      </c>
      <c r="Q39" s="98">
        <v>1432.5</v>
      </c>
      <c r="R39" s="98">
        <v>2121.83</v>
      </c>
      <c r="S39" s="98">
        <v>1776.07</v>
      </c>
      <c r="T39" s="99">
        <v>1383.72</v>
      </c>
      <c r="U39" s="99">
        <v>1340.67</v>
      </c>
      <c r="V39" s="98">
        <v>1613.64</v>
      </c>
      <c r="W39" s="98">
        <v>1382.4</v>
      </c>
      <c r="X39" s="99">
        <v>1547.97</v>
      </c>
      <c r="Y39" s="99">
        <v>1979.07</v>
      </c>
      <c r="Z39" s="99">
        <v>1955.71</v>
      </c>
      <c r="AA39" s="99">
        <v>2048.04</v>
      </c>
      <c r="AB39" s="99">
        <v>1936.97</v>
      </c>
      <c r="AC39" s="99">
        <v>1408.42</v>
      </c>
      <c r="AD39" s="98">
        <v>1905.8</v>
      </c>
      <c r="AE39" s="98">
        <v>989.17</v>
      </c>
      <c r="AF39" s="98">
        <v>1107.3499999999999</v>
      </c>
      <c r="AG39" s="98">
        <v>992.84</v>
      </c>
      <c r="AH39" s="98">
        <v>1045.2</v>
      </c>
      <c r="AI39" s="98">
        <v>72.510000000000005</v>
      </c>
      <c r="AJ39" s="98">
        <v>138.68</v>
      </c>
      <c r="AK39" s="98">
        <v>309.87</v>
      </c>
      <c r="AL39" s="97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54"/>
    </row>
    <row r="40" spans="1:49" ht="15.75">
      <c r="A40" s="96" t="s">
        <v>909</v>
      </c>
      <c r="B40" s="98">
        <v>935.08</v>
      </c>
      <c r="C40" s="98">
        <v>1410.82</v>
      </c>
      <c r="D40" s="98">
        <v>1387.57</v>
      </c>
      <c r="E40" s="99">
        <v>1527.4</v>
      </c>
      <c r="F40" s="98">
        <v>1400.82</v>
      </c>
      <c r="G40" s="98">
        <v>1043.5899999999999</v>
      </c>
      <c r="H40" s="98">
        <v>1316.71</v>
      </c>
      <c r="I40" s="99">
        <v>1240.32</v>
      </c>
      <c r="J40" s="99">
        <v>1629.26</v>
      </c>
      <c r="K40" s="98">
        <v>1064.23</v>
      </c>
      <c r="L40" s="98">
        <v>1712.66</v>
      </c>
      <c r="M40" s="98">
        <v>1712.66</v>
      </c>
      <c r="N40" s="98">
        <v>1163.05</v>
      </c>
      <c r="O40" s="99">
        <v>1745.88</v>
      </c>
      <c r="P40" s="99">
        <v>1042.9000000000001</v>
      </c>
      <c r="Q40" s="98">
        <v>1023.04</v>
      </c>
      <c r="R40" s="98">
        <v>1673.27</v>
      </c>
      <c r="S40" s="98">
        <v>1328.32</v>
      </c>
      <c r="T40" s="99">
        <v>953.81</v>
      </c>
      <c r="U40" s="99">
        <v>891.59</v>
      </c>
      <c r="V40" s="98">
        <v>1198.8599999999999</v>
      </c>
      <c r="W40" s="98">
        <v>960.93</v>
      </c>
      <c r="X40" s="99">
        <v>1143.6300000000001</v>
      </c>
      <c r="Y40" s="99">
        <v>1534.23</v>
      </c>
      <c r="Z40" s="99">
        <v>1517.67</v>
      </c>
      <c r="AA40" s="99">
        <v>1610.91</v>
      </c>
      <c r="AB40" s="99">
        <v>1503.07</v>
      </c>
      <c r="AC40" s="99">
        <v>955.28</v>
      </c>
      <c r="AD40" s="98">
        <v>1466.29</v>
      </c>
      <c r="AE40" s="98">
        <v>522.66999999999996</v>
      </c>
      <c r="AF40" s="98">
        <v>649.44000000000005</v>
      </c>
      <c r="AG40" s="98">
        <v>528.51</v>
      </c>
      <c r="AH40" s="98">
        <v>578.97</v>
      </c>
      <c r="AI40" s="98">
        <v>536.99</v>
      </c>
      <c r="AJ40" s="98">
        <v>328.83</v>
      </c>
      <c r="AK40" s="98">
        <v>157.32</v>
      </c>
      <c r="AL40" s="98">
        <v>466.69</v>
      </c>
      <c r="AM40" s="97"/>
      <c r="AN40" s="98"/>
      <c r="AO40" s="98"/>
      <c r="AP40" s="98"/>
      <c r="AQ40" s="98"/>
      <c r="AR40" s="98"/>
      <c r="AS40" s="98"/>
      <c r="AT40" s="98"/>
      <c r="AU40" s="98"/>
      <c r="AV40" s="98"/>
      <c r="AW40" s="54"/>
    </row>
    <row r="41" spans="1:49" ht="15.75">
      <c r="A41" s="96" t="s">
        <v>927</v>
      </c>
      <c r="B41" s="98">
        <v>1001.81</v>
      </c>
      <c r="C41" s="98">
        <v>1489.51</v>
      </c>
      <c r="D41" s="98">
        <v>1466.23</v>
      </c>
      <c r="E41" s="99">
        <v>1595.24</v>
      </c>
      <c r="F41" s="98">
        <v>1471.18</v>
      </c>
      <c r="G41" s="98">
        <v>1119.83</v>
      </c>
      <c r="H41" s="98">
        <v>1392.39</v>
      </c>
      <c r="I41" s="99">
        <v>1311.24</v>
      </c>
      <c r="J41" s="99">
        <v>1697.76</v>
      </c>
      <c r="K41" s="98">
        <v>1139.22</v>
      </c>
      <c r="L41" s="98">
        <v>1783.47</v>
      </c>
      <c r="M41" s="98">
        <v>1783.47</v>
      </c>
      <c r="N41" s="98">
        <v>1235.4100000000001</v>
      </c>
      <c r="O41" s="99">
        <v>1818.97</v>
      </c>
      <c r="P41" s="99">
        <v>1113.94</v>
      </c>
      <c r="Q41" s="98">
        <v>1101.76</v>
      </c>
      <c r="R41" s="98">
        <v>1742.47</v>
      </c>
      <c r="S41" s="98">
        <v>1398.35</v>
      </c>
      <c r="T41" s="99">
        <v>1029.57</v>
      </c>
      <c r="U41" s="99">
        <v>962.25</v>
      </c>
      <c r="V41" s="98">
        <v>1276.54</v>
      </c>
      <c r="W41" s="98">
        <v>1038.17</v>
      </c>
      <c r="X41" s="99">
        <v>1222.67</v>
      </c>
      <c r="Y41" s="99">
        <v>1604.92</v>
      </c>
      <c r="Z41" s="99">
        <v>1590.36</v>
      </c>
      <c r="AA41" s="99">
        <v>1683.71</v>
      </c>
      <c r="AB41" s="99">
        <v>1576.8</v>
      </c>
      <c r="AC41" s="99">
        <v>1024.01</v>
      </c>
      <c r="AD41" s="98">
        <v>1538.68</v>
      </c>
      <c r="AE41" s="98">
        <v>575.32000000000005</v>
      </c>
      <c r="AF41" s="98">
        <v>687.18</v>
      </c>
      <c r="AG41" s="98">
        <v>574.92999999999995</v>
      </c>
      <c r="AH41" s="98">
        <v>636.99</v>
      </c>
      <c r="AI41" s="98">
        <v>487.32</v>
      </c>
      <c r="AJ41" s="98">
        <v>287.57</v>
      </c>
      <c r="AK41" s="98">
        <v>118.47</v>
      </c>
      <c r="AL41" s="98">
        <v>420.18</v>
      </c>
      <c r="AM41" s="101">
        <v>81.97</v>
      </c>
      <c r="AN41" s="97"/>
      <c r="AO41" s="98"/>
      <c r="AP41" s="98"/>
      <c r="AQ41" s="98"/>
      <c r="AR41" s="98"/>
      <c r="AS41" s="98"/>
      <c r="AT41" s="98"/>
      <c r="AU41" s="98"/>
      <c r="AV41" s="98"/>
      <c r="AW41" s="54"/>
    </row>
    <row r="42" spans="1:49" ht="15.75">
      <c r="A42" s="96" t="s">
        <v>911</v>
      </c>
      <c r="B42" s="98">
        <v>1042.24</v>
      </c>
      <c r="C42" s="98">
        <v>1536.18</v>
      </c>
      <c r="D42" s="98">
        <v>1512.89</v>
      </c>
      <c r="E42" s="99">
        <v>1635.9</v>
      </c>
      <c r="F42" s="98">
        <v>1513.28</v>
      </c>
      <c r="G42" s="98">
        <v>1165.25</v>
      </c>
      <c r="H42" s="98">
        <v>1437.42</v>
      </c>
      <c r="I42" s="99">
        <v>1353.71</v>
      </c>
      <c r="J42" s="99">
        <v>1738.75</v>
      </c>
      <c r="K42" s="98">
        <v>1183.96</v>
      </c>
      <c r="L42" s="98">
        <v>1825.73</v>
      </c>
      <c r="M42" s="98">
        <v>1825.73</v>
      </c>
      <c r="N42" s="98">
        <v>1278.71</v>
      </c>
      <c r="O42" s="99">
        <v>1862.49</v>
      </c>
      <c r="P42" s="99">
        <v>1156.58</v>
      </c>
      <c r="Q42" s="98">
        <v>1148.5</v>
      </c>
      <c r="R42" s="98">
        <v>1783.84</v>
      </c>
      <c r="S42" s="98">
        <v>1440.3</v>
      </c>
      <c r="T42" s="99">
        <v>1074.76</v>
      </c>
      <c r="U42" s="99">
        <v>1004.8</v>
      </c>
      <c r="V42" s="98">
        <v>1322.69</v>
      </c>
      <c r="W42" s="98">
        <v>1084.1500000000001</v>
      </c>
      <c r="X42" s="99">
        <v>1269.57</v>
      </c>
      <c r="Y42" s="99">
        <v>1647.16</v>
      </c>
      <c r="Z42" s="99">
        <v>1633.72</v>
      </c>
      <c r="AA42" s="99">
        <v>1727.1</v>
      </c>
      <c r="AB42" s="99">
        <v>1620.73</v>
      </c>
      <c r="AC42" s="99">
        <v>1065.47</v>
      </c>
      <c r="AD42" s="98">
        <v>1581.87</v>
      </c>
      <c r="AE42" s="98">
        <v>609.44000000000005</v>
      </c>
      <c r="AF42" s="98">
        <v>712.91</v>
      </c>
      <c r="AG42" s="98">
        <v>605.85</v>
      </c>
      <c r="AH42" s="98">
        <v>673.57</v>
      </c>
      <c r="AI42" s="98">
        <v>462.37</v>
      </c>
      <c r="AJ42" s="98">
        <v>272.07</v>
      </c>
      <c r="AK42" s="98">
        <v>118.51</v>
      </c>
      <c r="AL42" s="98">
        <v>398.17</v>
      </c>
      <c r="AM42" s="101">
        <v>130.44999999999999</v>
      </c>
      <c r="AN42" s="98">
        <v>48.48</v>
      </c>
      <c r="AO42" s="97"/>
      <c r="AP42" s="98"/>
      <c r="AQ42" s="98"/>
      <c r="AR42" s="98"/>
      <c r="AS42" s="98"/>
      <c r="AT42" s="98"/>
      <c r="AU42" s="98"/>
      <c r="AV42" s="98"/>
      <c r="AW42" s="54"/>
    </row>
    <row r="43" spans="1:49" ht="15.75">
      <c r="A43" s="96" t="s">
        <v>912</v>
      </c>
      <c r="B43" s="98">
        <v>1156.4000000000001</v>
      </c>
      <c r="C43" s="98">
        <v>1632.24</v>
      </c>
      <c r="D43" s="98">
        <v>1609.03</v>
      </c>
      <c r="E43" s="99">
        <v>1749.56</v>
      </c>
      <c r="F43" s="98">
        <v>1624.32</v>
      </c>
      <c r="G43" s="98">
        <v>1267.3699999999999</v>
      </c>
      <c r="H43" s="98">
        <v>1540.67</v>
      </c>
      <c r="I43" s="99">
        <v>1464.03</v>
      </c>
      <c r="J43" s="99">
        <v>1851.84</v>
      </c>
      <c r="K43" s="98">
        <v>1288.4100000000001</v>
      </c>
      <c r="L43" s="98">
        <v>1936.37</v>
      </c>
      <c r="M43" s="98">
        <v>1936.37</v>
      </c>
      <c r="N43" s="98">
        <v>1387.17</v>
      </c>
      <c r="O43" s="99">
        <v>1970.13</v>
      </c>
      <c r="P43" s="99">
        <v>1266.6199999999999</v>
      </c>
      <c r="Q43" s="98">
        <v>1244.6600000000001</v>
      </c>
      <c r="R43" s="98">
        <v>1896.24</v>
      </c>
      <c r="S43" s="98">
        <v>1540.5</v>
      </c>
      <c r="T43" s="99">
        <v>1177.81</v>
      </c>
      <c r="U43" s="99">
        <v>1115.1300000000001</v>
      </c>
      <c r="V43" s="98">
        <v>1421.59</v>
      </c>
      <c r="W43" s="98">
        <v>1184.1400000000001</v>
      </c>
      <c r="X43" s="99">
        <v>1364.65</v>
      </c>
      <c r="Y43" s="99">
        <v>1757.88</v>
      </c>
      <c r="Z43" s="99">
        <v>1741.87</v>
      </c>
      <c r="AA43" s="99">
        <v>1835.13</v>
      </c>
      <c r="AB43" s="99">
        <v>1727.35</v>
      </c>
      <c r="AC43" s="99">
        <v>1177.8900000000001</v>
      </c>
      <c r="AD43" s="98">
        <v>1690.44</v>
      </c>
      <c r="AE43" s="98">
        <v>729.85</v>
      </c>
      <c r="AF43" s="98">
        <v>835.36</v>
      </c>
      <c r="AG43" s="98">
        <v>727.65</v>
      </c>
      <c r="AH43" s="98">
        <v>792.25</v>
      </c>
      <c r="AI43" s="98">
        <v>340.92</v>
      </c>
      <c r="AJ43" s="98">
        <v>163.68</v>
      </c>
      <c r="AK43" s="98">
        <v>95.55</v>
      </c>
      <c r="AL43" s="98">
        <v>278.86</v>
      </c>
      <c r="AM43" s="101">
        <v>224.28</v>
      </c>
      <c r="AN43" s="98">
        <v>155.35</v>
      </c>
      <c r="AO43" s="98">
        <v>122.48</v>
      </c>
      <c r="AP43" s="97"/>
      <c r="AQ43" s="98"/>
      <c r="AR43" s="98"/>
      <c r="AS43" s="98"/>
      <c r="AT43" s="98"/>
      <c r="AU43" s="98"/>
      <c r="AV43" s="98"/>
      <c r="AW43" s="54"/>
    </row>
    <row r="44" spans="1:49" ht="15.75">
      <c r="A44" s="96" t="s">
        <v>913</v>
      </c>
      <c r="B44" s="98">
        <v>1242.75</v>
      </c>
      <c r="C44" s="98">
        <v>1694.46</v>
      </c>
      <c r="D44" s="98">
        <v>1671.42</v>
      </c>
      <c r="E44" s="99">
        <v>1834</v>
      </c>
      <c r="F44" s="98">
        <v>1705.2</v>
      </c>
      <c r="G44" s="98">
        <v>1337.92</v>
      </c>
      <c r="H44" s="98">
        <v>1611.67</v>
      </c>
      <c r="I44" s="99">
        <v>1544.24</v>
      </c>
      <c r="J44" s="99">
        <v>1935.29</v>
      </c>
      <c r="K44" s="98">
        <v>1361.66</v>
      </c>
      <c r="L44" s="98">
        <v>2016.2</v>
      </c>
      <c r="M44" s="98">
        <v>2016.2</v>
      </c>
      <c r="N44" s="98">
        <v>1465.13</v>
      </c>
      <c r="O44" s="99">
        <v>2045.85</v>
      </c>
      <c r="P44" s="99">
        <v>1347.01</v>
      </c>
      <c r="Q44" s="98">
        <v>1308.44</v>
      </c>
      <c r="R44" s="98">
        <v>1978.63</v>
      </c>
      <c r="S44" s="98">
        <v>1633.14</v>
      </c>
      <c r="T44" s="99">
        <v>1249.83</v>
      </c>
      <c r="U44" s="99">
        <v>1196.4100000000001</v>
      </c>
      <c r="V44" s="98">
        <v>1487.77</v>
      </c>
      <c r="W44" s="98">
        <v>1252.58</v>
      </c>
      <c r="X44" s="99">
        <v>1426.7</v>
      </c>
      <c r="Y44" s="99">
        <v>1838.07</v>
      </c>
      <c r="Z44" s="99">
        <v>1818.63</v>
      </c>
      <c r="AA44" s="99">
        <v>1911.56</v>
      </c>
      <c r="AB44" s="99">
        <v>1802.14</v>
      </c>
      <c r="AC44" s="99">
        <v>1261.73</v>
      </c>
      <c r="AD44" s="98">
        <v>1767.84</v>
      </c>
      <c r="AE44" s="98">
        <v>827.7</v>
      </c>
      <c r="AF44" s="98">
        <v>940.63</v>
      </c>
      <c r="AG44" s="98">
        <v>828.81</v>
      </c>
      <c r="AH44" s="98">
        <v>886.74</v>
      </c>
      <c r="AI44" s="98">
        <v>233.45</v>
      </c>
      <c r="AJ44" s="98">
        <v>64.88</v>
      </c>
      <c r="AK44" s="98">
        <v>152.69</v>
      </c>
      <c r="AL44" s="98">
        <v>168.62</v>
      </c>
      <c r="AM44" s="101">
        <v>308.69</v>
      </c>
      <c r="AN44" s="98">
        <v>254.08</v>
      </c>
      <c r="AO44" s="98">
        <v>229.67</v>
      </c>
      <c r="AP44" s="98">
        <v>110.87</v>
      </c>
      <c r="AQ44" s="97"/>
      <c r="AR44" s="98"/>
      <c r="AS44" s="98"/>
      <c r="AT44" s="98"/>
      <c r="AU44" s="98"/>
      <c r="AV44" s="98"/>
      <c r="AW44" s="54"/>
    </row>
    <row r="45" spans="1:49" ht="15.75">
      <c r="A45" s="96" t="s">
        <v>914</v>
      </c>
      <c r="B45" s="98">
        <v>1307.68</v>
      </c>
      <c r="C45" s="98">
        <v>1746.43</v>
      </c>
      <c r="D45" s="98">
        <v>1723.51</v>
      </c>
      <c r="E45" s="99">
        <v>1897.5</v>
      </c>
      <c r="F45" s="98">
        <v>1767.01</v>
      </c>
      <c r="G45" s="98">
        <v>1394.88</v>
      </c>
      <c r="H45" s="98">
        <v>1668.47</v>
      </c>
      <c r="I45" s="99">
        <v>1605.86</v>
      </c>
      <c r="J45" s="99">
        <v>1998.24</v>
      </c>
      <c r="K45" s="98">
        <v>1419.97</v>
      </c>
      <c r="L45" s="98">
        <v>2077.2600000000002</v>
      </c>
      <c r="M45" s="98">
        <v>2077.2600000000002</v>
      </c>
      <c r="N45" s="98">
        <v>1525.71</v>
      </c>
      <c r="O45" s="99">
        <v>2104.7399999999998</v>
      </c>
      <c r="P45" s="99">
        <v>1408.93</v>
      </c>
      <c r="Q45" s="98">
        <v>1361.9</v>
      </c>
      <c r="R45" s="98">
        <v>2041.02</v>
      </c>
      <c r="S45" s="98">
        <v>1695.31</v>
      </c>
      <c r="T45" s="99">
        <v>1307.71</v>
      </c>
      <c r="U45" s="99">
        <v>1258.98</v>
      </c>
      <c r="V45" s="98">
        <v>1542.18</v>
      </c>
      <c r="W45" s="98">
        <v>1308.5999999999999</v>
      </c>
      <c r="X45" s="99">
        <v>1478.99</v>
      </c>
      <c r="Y45" s="99">
        <v>1899.44</v>
      </c>
      <c r="Z45" s="99">
        <v>1878.24</v>
      </c>
      <c r="AA45" s="99">
        <v>1970.93</v>
      </c>
      <c r="AB45" s="99">
        <v>1860.74</v>
      </c>
      <c r="AC45" s="99">
        <v>1325.45</v>
      </c>
      <c r="AD45" s="98">
        <v>1827.83</v>
      </c>
      <c r="AE45" s="98">
        <v>898.02</v>
      </c>
      <c r="AF45" s="98">
        <v>1013.37</v>
      </c>
      <c r="AG45" s="98">
        <v>900.31</v>
      </c>
      <c r="AH45" s="98">
        <v>955.68</v>
      </c>
      <c r="AI45" s="98">
        <v>161.16999999999999</v>
      </c>
      <c r="AJ45" s="98">
        <v>62.02</v>
      </c>
      <c r="AK45" s="98">
        <v>219.42</v>
      </c>
      <c r="AL45" s="98">
        <v>95.09</v>
      </c>
      <c r="AM45" s="101">
        <v>376.73</v>
      </c>
      <c r="AN45" s="98">
        <v>326.33</v>
      </c>
      <c r="AO45" s="98">
        <v>303.16000000000003</v>
      </c>
      <c r="AP45" s="98">
        <v>183.93</v>
      </c>
      <c r="AQ45" s="99">
        <v>73.540000000000006</v>
      </c>
      <c r="AR45" s="97"/>
      <c r="AS45" s="98"/>
      <c r="AT45" s="98"/>
      <c r="AU45" s="98"/>
      <c r="AV45" s="98"/>
      <c r="AW45" s="54"/>
    </row>
    <row r="46" spans="1:49" ht="15.75">
      <c r="A46" s="96" t="s">
        <v>915</v>
      </c>
      <c r="B46" s="98">
        <v>1335.37</v>
      </c>
      <c r="C46" s="98">
        <v>1767.38</v>
      </c>
      <c r="D46" s="98">
        <v>1744.53</v>
      </c>
      <c r="E46" s="99">
        <v>1924.3</v>
      </c>
      <c r="F46" s="98">
        <v>1792.95</v>
      </c>
      <c r="G46" s="98">
        <v>1418.45</v>
      </c>
      <c r="H46" s="98">
        <v>1691.86</v>
      </c>
      <c r="I46" s="99">
        <v>1631.74</v>
      </c>
      <c r="J46" s="99">
        <v>2024.73</v>
      </c>
      <c r="K46" s="98">
        <v>1444.21</v>
      </c>
      <c r="L46" s="98">
        <v>2102.75</v>
      </c>
      <c r="M46" s="98">
        <v>2102.75</v>
      </c>
      <c r="N46" s="98">
        <v>1551.06</v>
      </c>
      <c r="O46" s="99">
        <v>2129.1</v>
      </c>
      <c r="P46" s="99">
        <v>1435.02</v>
      </c>
      <c r="Q46" s="98">
        <v>1383.75</v>
      </c>
      <c r="R46" s="98">
        <v>2067.21</v>
      </c>
      <c r="S46" s="98">
        <v>1721.45</v>
      </c>
      <c r="T46" s="99">
        <v>1331.78</v>
      </c>
      <c r="U46" s="99">
        <v>1285.45</v>
      </c>
      <c r="V46" s="98">
        <v>1564.42</v>
      </c>
      <c r="W46" s="98">
        <v>1331.75</v>
      </c>
      <c r="X46" s="99">
        <v>1500.21</v>
      </c>
      <c r="Y46" s="99">
        <v>1925.11</v>
      </c>
      <c r="Z46" s="99">
        <v>1903</v>
      </c>
      <c r="AA46" s="99">
        <v>1995.56</v>
      </c>
      <c r="AB46" s="99">
        <v>1884.99</v>
      </c>
      <c r="AC46" s="99">
        <v>1352.49</v>
      </c>
      <c r="AD46" s="98">
        <v>1852.8</v>
      </c>
      <c r="AE46" s="98">
        <v>928.82</v>
      </c>
      <c r="AF46" s="98">
        <v>1045.75</v>
      </c>
      <c r="AG46" s="98">
        <v>931.84</v>
      </c>
      <c r="AH46" s="98">
        <v>985.67</v>
      </c>
      <c r="AI46" s="98">
        <v>130.22</v>
      </c>
      <c r="AJ46" s="98">
        <v>82.45</v>
      </c>
      <c r="AK46" s="98">
        <v>249.57</v>
      </c>
      <c r="AL46" s="98">
        <v>61.83</v>
      </c>
      <c r="AM46" s="101">
        <v>406.77</v>
      </c>
      <c r="AN46" s="98">
        <v>358.58</v>
      </c>
      <c r="AO46" s="98">
        <v>336.36</v>
      </c>
      <c r="AP46" s="98">
        <v>217.5</v>
      </c>
      <c r="AQ46" s="99">
        <v>106.94</v>
      </c>
      <c r="AR46" s="98">
        <v>33.6</v>
      </c>
      <c r="AS46" s="97"/>
      <c r="AT46" s="98"/>
      <c r="AU46" s="98"/>
      <c r="AV46" s="98"/>
      <c r="AW46" s="54"/>
    </row>
    <row r="47" spans="1:49" ht="15.75">
      <c r="A47" s="96" t="s">
        <v>928</v>
      </c>
      <c r="B47" s="98">
        <v>1370.96</v>
      </c>
      <c r="C47" s="98">
        <v>1798.54</v>
      </c>
      <c r="D47" s="98">
        <v>1775.74</v>
      </c>
      <c r="E47" s="99">
        <v>1959.37</v>
      </c>
      <c r="F47" s="98">
        <v>1827.51</v>
      </c>
      <c r="G47" s="98">
        <v>1451.53</v>
      </c>
      <c r="H47" s="98">
        <v>1724.78</v>
      </c>
      <c r="I47" s="99">
        <v>1666.28</v>
      </c>
      <c r="J47" s="99">
        <v>2059.61</v>
      </c>
      <c r="K47" s="98">
        <v>1477.74</v>
      </c>
      <c r="L47" s="98">
        <v>2137.0100000000002</v>
      </c>
      <c r="M47" s="98">
        <v>2137.0100000000002</v>
      </c>
      <c r="N47" s="98">
        <v>1585.29</v>
      </c>
      <c r="O47" s="99">
        <v>2162.63</v>
      </c>
      <c r="P47" s="99">
        <v>1469.71</v>
      </c>
      <c r="Q47" s="98">
        <v>1415.64</v>
      </c>
      <c r="R47" s="98">
        <v>2101.91</v>
      </c>
      <c r="S47" s="98">
        <v>1756.14</v>
      </c>
      <c r="T47" s="99">
        <v>1365.22</v>
      </c>
      <c r="U47" s="99">
        <v>1320.39</v>
      </c>
      <c r="V47" s="98">
        <v>1596.56</v>
      </c>
      <c r="W47" s="98">
        <v>1364.56</v>
      </c>
      <c r="X47" s="99">
        <v>1531.62</v>
      </c>
      <c r="Y47" s="99">
        <v>1959.51</v>
      </c>
      <c r="Z47" s="99">
        <v>1936.83</v>
      </c>
      <c r="AA47" s="99">
        <v>2029.28</v>
      </c>
      <c r="AB47" s="99">
        <v>1918.47</v>
      </c>
      <c r="AC47" s="99">
        <v>1387.74</v>
      </c>
      <c r="AD47" s="98">
        <v>1886.76</v>
      </c>
      <c r="AE47" s="98">
        <v>965.66</v>
      </c>
      <c r="AF47" s="98">
        <v>1082.68</v>
      </c>
      <c r="AG47" s="98">
        <v>968.8</v>
      </c>
      <c r="AH47" s="98">
        <v>1022.28</v>
      </c>
      <c r="AI47" s="98">
        <v>93.68</v>
      </c>
      <c r="AJ47" s="98">
        <v>117.12</v>
      </c>
      <c r="AK47" s="98">
        <v>286.35000000000002</v>
      </c>
      <c r="AL47" s="98">
        <v>25.72</v>
      </c>
      <c r="AM47" s="101">
        <v>443.47</v>
      </c>
      <c r="AN47" s="98">
        <v>395.52</v>
      </c>
      <c r="AO47" s="98">
        <v>372.86</v>
      </c>
      <c r="AP47" s="98">
        <v>253.26</v>
      </c>
      <c r="AQ47" s="99">
        <v>143.22</v>
      </c>
      <c r="AR47" s="98">
        <v>69.7</v>
      </c>
      <c r="AS47" s="98">
        <v>36.979999999999997</v>
      </c>
      <c r="AT47" s="97"/>
      <c r="AU47" s="98"/>
      <c r="AV47" s="98"/>
      <c r="AW47" s="54"/>
    </row>
    <row r="48" spans="1:49" ht="15.75">
      <c r="A48" s="96" t="s">
        <v>917</v>
      </c>
      <c r="B48" s="98">
        <v>1419.54</v>
      </c>
      <c r="C48" s="98">
        <v>1841.45</v>
      </c>
      <c r="D48" s="98">
        <v>1818.73</v>
      </c>
      <c r="E48" s="99">
        <v>2007.26</v>
      </c>
      <c r="F48" s="98">
        <v>1874.77</v>
      </c>
      <c r="G48" s="98">
        <v>1496.97</v>
      </c>
      <c r="H48" s="98">
        <v>1769.96</v>
      </c>
      <c r="I48" s="99">
        <v>1713.52</v>
      </c>
      <c r="J48" s="99">
        <v>2107.2600000000002</v>
      </c>
      <c r="K48" s="98">
        <v>1523.73</v>
      </c>
      <c r="L48" s="98">
        <v>2183.87</v>
      </c>
      <c r="M48" s="98">
        <v>2183.87</v>
      </c>
      <c r="N48" s="98">
        <v>1632.15</v>
      </c>
      <c r="O48" s="99">
        <v>2208.5500000000002</v>
      </c>
      <c r="P48" s="99">
        <v>1517.16</v>
      </c>
      <c r="Q48" s="98">
        <v>1459.57</v>
      </c>
      <c r="R48" s="98">
        <v>2149.33</v>
      </c>
      <c r="S48" s="98">
        <v>1803.56</v>
      </c>
      <c r="T48" s="99">
        <v>1411.11</v>
      </c>
      <c r="U48" s="99">
        <v>1368.16</v>
      </c>
      <c r="V48" s="98">
        <v>1640.76</v>
      </c>
      <c r="W48" s="98">
        <v>1409.67</v>
      </c>
      <c r="X48" s="99">
        <v>1574.9</v>
      </c>
      <c r="Y48" s="99">
        <v>2006.54</v>
      </c>
      <c r="Z48" s="99">
        <v>1983.13</v>
      </c>
      <c r="AA48" s="99">
        <v>2075.4499999999998</v>
      </c>
      <c r="AB48" s="99">
        <v>1964.35</v>
      </c>
      <c r="AC48" s="99">
        <v>1435.89</v>
      </c>
      <c r="AD48" s="98">
        <v>1933.24</v>
      </c>
      <c r="AE48" s="98">
        <v>1015.77</v>
      </c>
      <c r="AF48" s="98">
        <v>1132.8499999999999</v>
      </c>
      <c r="AG48" s="98">
        <v>1019.03</v>
      </c>
      <c r="AH48" s="98">
        <v>1072.1199999999999</v>
      </c>
      <c r="AI48" s="98">
        <v>45.04</v>
      </c>
      <c r="AJ48" s="98">
        <v>165.92</v>
      </c>
      <c r="AK48" s="98">
        <v>336.44</v>
      </c>
      <c r="AL48" s="98">
        <v>27.49</v>
      </c>
      <c r="AM48" s="101">
        <v>493.45</v>
      </c>
      <c r="AN48" s="98">
        <v>445.71</v>
      </c>
      <c r="AO48" s="98">
        <v>422.53</v>
      </c>
      <c r="AP48" s="98">
        <v>302.23</v>
      </c>
      <c r="AQ48" s="99">
        <v>192.89</v>
      </c>
      <c r="AR48" s="98">
        <v>119.58</v>
      </c>
      <c r="AS48" s="98">
        <v>87.22</v>
      </c>
      <c r="AT48" s="98">
        <v>50.25</v>
      </c>
      <c r="AU48" s="97"/>
      <c r="AV48" s="98"/>
      <c r="AW48" s="54"/>
    </row>
    <row r="49" spans="1:49" ht="15.75">
      <c r="A49" s="96" t="s">
        <v>918</v>
      </c>
      <c r="B49" s="98">
        <v>1504.95</v>
      </c>
      <c r="C49" s="98">
        <v>1912.23</v>
      </c>
      <c r="D49" s="98">
        <v>1889.7</v>
      </c>
      <c r="E49" s="99">
        <v>2090.42</v>
      </c>
      <c r="F49" s="98">
        <v>1956.24</v>
      </c>
      <c r="G49" s="98">
        <v>1574.02</v>
      </c>
      <c r="H49" s="98">
        <v>1846.18</v>
      </c>
      <c r="I49" s="99">
        <v>1795.03</v>
      </c>
      <c r="J49" s="99">
        <v>2189.71</v>
      </c>
      <c r="K49" s="98">
        <v>1602.13</v>
      </c>
      <c r="L49" s="98">
        <v>2264.14</v>
      </c>
      <c r="M49" s="98">
        <v>2264.14</v>
      </c>
      <c r="N49" s="98">
        <v>1712.68</v>
      </c>
      <c r="O49" s="99">
        <v>2286.37</v>
      </c>
      <c r="P49" s="99">
        <v>1599.33</v>
      </c>
      <c r="Q49" s="98">
        <v>1533.07</v>
      </c>
      <c r="R49" s="98">
        <v>2231.11</v>
      </c>
      <c r="S49" s="98">
        <v>1885.52</v>
      </c>
      <c r="T49" s="99">
        <v>1489.36</v>
      </c>
      <c r="U49" s="99">
        <v>1451.29</v>
      </c>
      <c r="V49" s="98">
        <v>1714.71</v>
      </c>
      <c r="W49" s="98">
        <v>1486.02</v>
      </c>
      <c r="X49" s="99">
        <v>1646.79</v>
      </c>
      <c r="Y49" s="99">
        <v>2087.36</v>
      </c>
      <c r="Z49" s="99">
        <v>2062.0500000000002</v>
      </c>
      <c r="AA49" s="99">
        <v>2153.9699999999998</v>
      </c>
      <c r="AB49" s="99">
        <v>2042.18</v>
      </c>
      <c r="AC49" s="99">
        <v>1520.05</v>
      </c>
      <c r="AD49" s="98">
        <v>2012.64</v>
      </c>
      <c r="AE49" s="98">
        <v>1106.95</v>
      </c>
      <c r="AF49" s="98">
        <v>1226.26</v>
      </c>
      <c r="AG49" s="98">
        <v>1111.3</v>
      </c>
      <c r="AH49" s="98">
        <v>1161.97</v>
      </c>
      <c r="AI49" s="98">
        <v>61.25</v>
      </c>
      <c r="AJ49" s="98">
        <v>255.46</v>
      </c>
      <c r="AK49" s="98">
        <v>428.02</v>
      </c>
      <c r="AL49" s="98">
        <v>118.93</v>
      </c>
      <c r="AM49" s="101">
        <v>584.29</v>
      </c>
      <c r="AN49" s="98">
        <v>539.1</v>
      </c>
      <c r="AO49" s="98">
        <v>516.72</v>
      </c>
      <c r="AP49" s="98">
        <v>396.54</v>
      </c>
      <c r="AQ49" s="99">
        <v>287.05</v>
      </c>
      <c r="AR49" s="98">
        <v>213.59</v>
      </c>
      <c r="AS49" s="98">
        <v>180.68</v>
      </c>
      <c r="AT49" s="98">
        <v>143.91</v>
      </c>
      <c r="AU49" s="98">
        <v>94.31</v>
      </c>
      <c r="AV49" s="97"/>
      <c r="AW49" s="54"/>
    </row>
    <row r="50" spans="1:49" ht="15.75">
      <c r="A50" s="96" t="s">
        <v>919</v>
      </c>
      <c r="B50" s="98">
        <v>1475.75</v>
      </c>
      <c r="C50" s="98">
        <v>1886.37</v>
      </c>
      <c r="D50" s="98">
        <v>1863.79</v>
      </c>
      <c r="E50" s="99">
        <v>2061.69</v>
      </c>
      <c r="F50" s="98">
        <v>1927.87</v>
      </c>
      <c r="G50" s="98">
        <v>1546.61</v>
      </c>
      <c r="H50" s="98">
        <v>1818.99</v>
      </c>
      <c r="I50" s="99">
        <v>1766.64</v>
      </c>
      <c r="J50" s="99">
        <v>2161.14</v>
      </c>
      <c r="K50" s="98">
        <v>1574.42</v>
      </c>
      <c r="L50" s="98">
        <v>2236.0500000000002</v>
      </c>
      <c r="M50" s="98">
        <v>2236.0500000000002</v>
      </c>
      <c r="N50" s="98">
        <v>1684.5</v>
      </c>
      <c r="O50" s="99">
        <v>2258.84</v>
      </c>
      <c r="P50" s="99">
        <v>1570.79</v>
      </c>
      <c r="Q50" s="98">
        <v>1506.5</v>
      </c>
      <c r="R50" s="98">
        <v>2202.69</v>
      </c>
      <c r="S50" s="98">
        <v>1857.04</v>
      </c>
      <c r="T50" s="99">
        <v>1461.67</v>
      </c>
      <c r="U50" s="99">
        <v>1422.54</v>
      </c>
      <c r="V50" s="98">
        <v>1688.05</v>
      </c>
      <c r="W50" s="98">
        <v>1458.76</v>
      </c>
      <c r="X50" s="99">
        <v>1620.62</v>
      </c>
      <c r="Y50" s="99">
        <v>2059.14</v>
      </c>
      <c r="Z50" s="99">
        <v>2034.26</v>
      </c>
      <c r="AA50" s="99">
        <v>2126.27</v>
      </c>
      <c r="AB50" s="99">
        <v>2014.63</v>
      </c>
      <c r="AC50" s="99">
        <v>1491.09</v>
      </c>
      <c r="AD50" s="98">
        <v>1984.74</v>
      </c>
      <c r="AE50" s="98">
        <v>1076.82</v>
      </c>
      <c r="AF50" s="98">
        <v>1196.04</v>
      </c>
      <c r="AG50" s="98">
        <v>1081.08</v>
      </c>
      <c r="AH50" s="98">
        <v>1132</v>
      </c>
      <c r="AI50" s="98">
        <v>39.35</v>
      </c>
      <c r="AJ50" s="98">
        <v>225.37</v>
      </c>
      <c r="AK50" s="98">
        <v>397.82</v>
      </c>
      <c r="AL50" s="98">
        <v>88.75</v>
      </c>
      <c r="AM50" s="101">
        <v>554.16999999999996</v>
      </c>
      <c r="AN50" s="98">
        <v>508.88</v>
      </c>
      <c r="AO50" s="98">
        <v>486.72</v>
      </c>
      <c r="AP50" s="98">
        <v>366.78</v>
      </c>
      <c r="AQ50" s="99">
        <v>257.06</v>
      </c>
      <c r="AR50" s="98">
        <v>183.55</v>
      </c>
      <c r="AS50" s="98">
        <v>150.53</v>
      </c>
      <c r="AT50" s="98">
        <v>113.85</v>
      </c>
      <c r="AU50" s="98">
        <v>64.680000000000007</v>
      </c>
      <c r="AV50" s="98">
        <v>30.24</v>
      </c>
      <c r="AW50" s="102"/>
    </row>
  </sheetData>
  <phoneticPr fontId="1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/>
  </sheetViews>
  <sheetFormatPr defaultRowHeight="14.25"/>
  <cols>
    <col min="2" max="2" width="27.875" customWidth="1"/>
    <col min="3" max="3" width="14.125" customWidth="1"/>
    <col min="4" max="4" width="21.375" customWidth="1"/>
  </cols>
  <sheetData>
    <row r="1" spans="1:5" ht="15">
      <c r="A1" s="103" t="s">
        <v>983</v>
      </c>
      <c r="B1" s="103"/>
      <c r="C1" s="103"/>
      <c r="D1" s="103"/>
      <c r="E1" s="103"/>
    </row>
    <row r="2" spans="1:5" ht="15">
      <c r="A2" s="103"/>
      <c r="B2" s="103"/>
      <c r="C2" s="103"/>
      <c r="D2" s="103"/>
      <c r="E2" s="103"/>
    </row>
    <row r="3" spans="1:5" ht="15">
      <c r="A3" s="104" t="s">
        <v>929</v>
      </c>
      <c r="B3" s="104" t="s">
        <v>930</v>
      </c>
      <c r="C3" s="104" t="s">
        <v>931</v>
      </c>
      <c r="D3" s="104" t="s">
        <v>932</v>
      </c>
      <c r="E3" s="104" t="s">
        <v>933</v>
      </c>
    </row>
    <row r="4" spans="1:5">
      <c r="A4" s="105" t="s">
        <v>934</v>
      </c>
      <c r="B4" s="105" t="s">
        <v>935</v>
      </c>
      <c r="C4" s="105" t="s">
        <v>936</v>
      </c>
      <c r="D4" s="105" t="s">
        <v>937</v>
      </c>
      <c r="E4" s="105" t="s">
        <v>938</v>
      </c>
    </row>
    <row r="5" spans="1:5">
      <c r="A5" s="105" t="s">
        <v>939</v>
      </c>
      <c r="B5" s="105" t="s">
        <v>940</v>
      </c>
      <c r="C5" s="105" t="s">
        <v>941</v>
      </c>
      <c r="D5" s="105" t="s">
        <v>937</v>
      </c>
      <c r="E5" s="105" t="s">
        <v>938</v>
      </c>
    </row>
    <row r="6" spans="1:5">
      <c r="A6" s="105" t="s">
        <v>942</v>
      </c>
      <c r="B6" s="105" t="s">
        <v>943</v>
      </c>
      <c r="C6" s="105" t="s">
        <v>936</v>
      </c>
      <c r="D6" s="105" t="s">
        <v>937</v>
      </c>
      <c r="E6" s="105" t="s">
        <v>938</v>
      </c>
    </row>
    <row r="7" spans="1:5">
      <c r="A7" s="105" t="s">
        <v>944</v>
      </c>
      <c r="B7" s="105" t="s">
        <v>945</v>
      </c>
      <c r="C7" s="105" t="s">
        <v>946</v>
      </c>
      <c r="D7" s="105" t="s">
        <v>937</v>
      </c>
      <c r="E7" s="105" t="s">
        <v>938</v>
      </c>
    </row>
    <row r="8" spans="1:5">
      <c r="A8" s="105" t="s">
        <v>947</v>
      </c>
      <c r="B8" s="105" t="s">
        <v>948</v>
      </c>
      <c r="C8" s="105" t="s">
        <v>949</v>
      </c>
      <c r="D8" s="105" t="s">
        <v>937</v>
      </c>
      <c r="E8" s="105" t="s">
        <v>938</v>
      </c>
    </row>
    <row r="9" spans="1:5">
      <c r="A9" s="105" t="s">
        <v>950</v>
      </c>
      <c r="B9" s="105" t="s">
        <v>951</v>
      </c>
      <c r="C9" s="105" t="s">
        <v>949</v>
      </c>
      <c r="D9" s="105" t="s">
        <v>937</v>
      </c>
      <c r="E9" s="105" t="s">
        <v>938</v>
      </c>
    </row>
    <row r="10" spans="1:5">
      <c r="A10" s="105" t="s">
        <v>952</v>
      </c>
      <c r="B10" s="105" t="s">
        <v>953</v>
      </c>
      <c r="C10" s="105" t="s">
        <v>954</v>
      </c>
      <c r="D10" s="105" t="s">
        <v>955</v>
      </c>
      <c r="E10" s="105" t="s">
        <v>956</v>
      </c>
    </row>
    <row r="11" spans="1:5">
      <c r="A11" s="105" t="s">
        <v>957</v>
      </c>
      <c r="B11" s="105" t="s">
        <v>958</v>
      </c>
      <c r="C11" s="105" t="s">
        <v>959</v>
      </c>
      <c r="D11" s="105" t="s">
        <v>960</v>
      </c>
      <c r="E11" s="105" t="s">
        <v>961</v>
      </c>
    </row>
    <row r="12" spans="1:5">
      <c r="A12" s="105" t="s">
        <v>962</v>
      </c>
      <c r="B12" s="105" t="s">
        <v>963</v>
      </c>
      <c r="C12" s="105" t="s">
        <v>964</v>
      </c>
      <c r="D12" s="105" t="s">
        <v>965</v>
      </c>
      <c r="E12" s="105" t="s">
        <v>966</v>
      </c>
    </row>
    <row r="13" spans="1:5">
      <c r="A13" s="105" t="s">
        <v>967</v>
      </c>
      <c r="B13" s="105" t="s">
        <v>968</v>
      </c>
      <c r="C13" s="105" t="s">
        <v>964</v>
      </c>
      <c r="D13" s="105" t="s">
        <v>965</v>
      </c>
      <c r="E13" s="105" t="s">
        <v>969</v>
      </c>
    </row>
    <row r="14" spans="1:5">
      <c r="A14" s="105" t="s">
        <v>970</v>
      </c>
      <c r="B14" s="105" t="s">
        <v>971</v>
      </c>
      <c r="C14" s="105" t="s">
        <v>972</v>
      </c>
      <c r="D14" s="105" t="s">
        <v>973</v>
      </c>
      <c r="E14" s="105" t="s">
        <v>974</v>
      </c>
    </row>
    <row r="15" spans="1:5">
      <c r="A15" s="105" t="s">
        <v>975</v>
      </c>
      <c r="B15" s="105" t="s">
        <v>976</v>
      </c>
      <c r="C15" s="105" t="s">
        <v>977</v>
      </c>
      <c r="D15" s="105" t="s">
        <v>978</v>
      </c>
      <c r="E15" s="105" t="s">
        <v>974</v>
      </c>
    </row>
    <row r="16" spans="1:5" ht="15.75">
      <c r="A16" s="106" t="s">
        <v>979</v>
      </c>
      <c r="B16" s="106" t="s">
        <v>980</v>
      </c>
      <c r="C16" s="106" t="s">
        <v>981</v>
      </c>
      <c r="D16" s="106" t="s">
        <v>955</v>
      </c>
      <c r="E16" s="106" t="s">
        <v>974</v>
      </c>
    </row>
  </sheetData>
  <phoneticPr fontId="10" type="noConversion"/>
  <hyperlinks>
    <hyperlink ref="D10" r:id="rId1"/>
    <hyperlink ref="D14" r:id="rId2"/>
    <hyperlink ref="D15" r:id="rId3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3"/>
  <sheetViews>
    <sheetView workbookViewId="0"/>
  </sheetViews>
  <sheetFormatPr defaultRowHeight="14.25"/>
  <cols>
    <col min="2" max="2" width="17.375" customWidth="1"/>
    <col min="3" max="3" width="12" customWidth="1"/>
  </cols>
  <sheetData>
    <row r="1" spans="1:4" ht="15">
      <c r="A1" s="103" t="s">
        <v>1017</v>
      </c>
      <c r="B1" s="103"/>
      <c r="C1" s="103"/>
    </row>
    <row r="2" spans="1:4" ht="15.75">
      <c r="A2" s="117" t="s">
        <v>982</v>
      </c>
      <c r="B2" s="118" t="s">
        <v>354</v>
      </c>
      <c r="C2" s="118" t="s">
        <v>355</v>
      </c>
      <c r="D2" s="95"/>
    </row>
    <row r="3" spans="1:4" ht="15">
      <c r="A3" s="103" t="s">
        <v>1023</v>
      </c>
      <c r="B3" s="107">
        <v>103.397879</v>
      </c>
      <c r="C3" s="107">
        <v>34.007772000000003</v>
      </c>
    </row>
    <row r="4" spans="1:4" ht="15">
      <c r="A4" s="103" t="s">
        <v>1023</v>
      </c>
      <c r="B4" s="107">
        <v>103.897685</v>
      </c>
      <c r="C4" s="107">
        <v>34.099027</v>
      </c>
    </row>
    <row r="5" spans="1:4" ht="15">
      <c r="A5" s="103" t="s">
        <v>1023</v>
      </c>
      <c r="B5" s="108">
        <v>102.939168</v>
      </c>
      <c r="C5" s="108">
        <v>35.408141000000001</v>
      </c>
    </row>
    <row r="6" spans="1:4" ht="15">
      <c r="A6" s="103" t="s">
        <v>1023</v>
      </c>
      <c r="B6" s="107">
        <v>103.70160199999999</v>
      </c>
      <c r="C6" s="107">
        <v>36.118020000000001</v>
      </c>
    </row>
    <row r="7" spans="1:4" ht="15">
      <c r="A7" s="103" t="s">
        <v>1023</v>
      </c>
      <c r="B7" s="107">
        <v>105.88528599999999</v>
      </c>
      <c r="C7" s="107">
        <v>34.541603000000002</v>
      </c>
    </row>
    <row r="8" spans="1:4" ht="15">
      <c r="A8" s="103" t="s">
        <v>1023</v>
      </c>
      <c r="B8" s="109">
        <v>105.726027</v>
      </c>
      <c r="C8" s="109">
        <v>34.568696000000003</v>
      </c>
    </row>
    <row r="9" spans="1:4" ht="15">
      <c r="A9" s="103" t="s">
        <v>1023</v>
      </c>
      <c r="B9" s="108">
        <v>103.430539</v>
      </c>
      <c r="C9" s="108">
        <v>37.239519000000001</v>
      </c>
    </row>
    <row r="10" spans="1:4" ht="15">
      <c r="A10" s="103" t="s">
        <v>1023</v>
      </c>
      <c r="B10" s="107">
        <v>104.056884</v>
      </c>
      <c r="C10" s="107">
        <v>35.776474999999998</v>
      </c>
    </row>
    <row r="11" spans="1:4" ht="15">
      <c r="A11" s="103" t="s">
        <v>1023</v>
      </c>
      <c r="B11" s="107">
        <v>103.202297</v>
      </c>
      <c r="C11" s="107">
        <v>34.061852999999999</v>
      </c>
    </row>
    <row r="12" spans="1:4" ht="15">
      <c r="A12" s="103" t="s">
        <v>1023</v>
      </c>
      <c r="B12" s="110">
        <v>103.947529</v>
      </c>
      <c r="C12" s="110">
        <v>36.332110700000001</v>
      </c>
    </row>
    <row r="13" spans="1:4" ht="15">
      <c r="A13" s="103" t="s">
        <v>1023</v>
      </c>
      <c r="B13" s="110">
        <v>102.897541</v>
      </c>
      <c r="C13" s="110">
        <v>37.470191900000003</v>
      </c>
    </row>
    <row r="14" spans="1:4" ht="15">
      <c r="A14" s="103" t="s">
        <v>1023</v>
      </c>
      <c r="B14" s="109">
        <v>106.24261</v>
      </c>
      <c r="C14" s="109">
        <v>36.015929700000001</v>
      </c>
    </row>
    <row r="15" spans="1:4" ht="15">
      <c r="A15" s="103" t="s">
        <v>1023</v>
      </c>
      <c r="B15" s="109">
        <v>108.01953</v>
      </c>
      <c r="C15" s="109">
        <v>35.819239899999999</v>
      </c>
    </row>
    <row r="16" spans="1:4" ht="15">
      <c r="A16" s="103" t="s">
        <v>1023</v>
      </c>
      <c r="B16" s="109">
        <v>106.653149</v>
      </c>
      <c r="C16" s="109">
        <v>35.218250500000003</v>
      </c>
    </row>
    <row r="17" spans="1:3" ht="15">
      <c r="A17" s="103" t="s">
        <v>1023</v>
      </c>
      <c r="B17" s="109">
        <v>107.308595</v>
      </c>
      <c r="C17" s="109">
        <v>36.570760399999998</v>
      </c>
    </row>
    <row r="18" spans="1:3" ht="15">
      <c r="A18" s="103" t="s">
        <v>1023</v>
      </c>
      <c r="B18" s="110">
        <v>104.06083700000001</v>
      </c>
      <c r="C18" s="110">
        <v>37.186501700000001</v>
      </c>
    </row>
    <row r="19" spans="1:3" ht="15">
      <c r="A19" s="103" t="s">
        <v>1023</v>
      </c>
      <c r="B19" s="109">
        <v>104.68702500000001</v>
      </c>
      <c r="C19" s="109">
        <v>36.565168</v>
      </c>
    </row>
    <row r="20" spans="1:3" ht="15">
      <c r="A20" s="103" t="s">
        <v>1023</v>
      </c>
      <c r="B20" s="109">
        <v>105.732561</v>
      </c>
      <c r="C20" s="109">
        <v>35.521975400000002</v>
      </c>
    </row>
    <row r="21" spans="1:3" ht="15">
      <c r="A21" s="103" t="s">
        <v>1023</v>
      </c>
      <c r="B21" s="109">
        <v>103.708727</v>
      </c>
      <c r="C21" s="109">
        <v>35.369840199999999</v>
      </c>
    </row>
    <row r="22" spans="1:3" ht="15">
      <c r="A22" s="103" t="s">
        <v>1023</v>
      </c>
      <c r="B22" s="109">
        <v>105.60867500000001</v>
      </c>
      <c r="C22" s="109">
        <v>33.329120899999999</v>
      </c>
    </row>
    <row r="23" spans="1:3" ht="15">
      <c r="A23" s="103" t="s">
        <v>1023</v>
      </c>
      <c r="B23" s="109">
        <v>103.757243</v>
      </c>
      <c r="C23" s="109">
        <v>36.075898299999999</v>
      </c>
    </row>
    <row r="24" spans="1:3" ht="15">
      <c r="A24" s="103" t="s">
        <v>1023</v>
      </c>
      <c r="B24" s="108">
        <v>102.775886</v>
      </c>
      <c r="C24" s="108">
        <v>36.657577000000003</v>
      </c>
    </row>
    <row r="25" spans="1:3" ht="15">
      <c r="A25" s="103" t="s">
        <v>1023</v>
      </c>
      <c r="B25" s="109">
        <v>103.35312999999999</v>
      </c>
      <c r="C25" s="109">
        <v>34.692659200000001</v>
      </c>
    </row>
    <row r="26" spans="1:3" ht="15">
      <c r="A26" s="103" t="s">
        <v>1023</v>
      </c>
      <c r="B26" s="109">
        <v>107.843974</v>
      </c>
      <c r="C26" s="109">
        <v>34.157450300000001</v>
      </c>
    </row>
    <row r="27" spans="1:3" ht="15">
      <c r="A27" s="103" t="s">
        <v>1023</v>
      </c>
      <c r="B27" s="110">
        <v>104.03683599999999</v>
      </c>
      <c r="C27" s="110">
        <v>34.438079799999997</v>
      </c>
    </row>
    <row r="28" spans="1:3" ht="15">
      <c r="A28" s="103" t="s">
        <v>1023</v>
      </c>
      <c r="B28" s="109">
        <v>106.697534</v>
      </c>
      <c r="C28" s="109">
        <v>35.529947399999998</v>
      </c>
    </row>
    <row r="29" spans="1:3" ht="15">
      <c r="A29" s="103" t="s">
        <v>1023</v>
      </c>
      <c r="B29" s="109">
        <v>104.890766</v>
      </c>
      <c r="C29" s="109">
        <v>34.721332699999998</v>
      </c>
    </row>
    <row r="30" spans="1:3" ht="15">
      <c r="A30" s="103" t="s">
        <v>1023</v>
      </c>
      <c r="B30" s="109">
        <v>107.651081</v>
      </c>
      <c r="C30" s="109">
        <v>35.730654100000002</v>
      </c>
    </row>
    <row r="31" spans="1:3" ht="15">
      <c r="A31" s="103" t="s">
        <v>1023</v>
      </c>
      <c r="B31" s="109">
        <v>103.260884</v>
      </c>
      <c r="C31" s="109">
        <v>36.736184399999999</v>
      </c>
    </row>
    <row r="32" spans="1:3" ht="15">
      <c r="A32" s="103" t="s">
        <v>1023</v>
      </c>
      <c r="B32" s="109">
        <v>104.371458</v>
      </c>
      <c r="C32" s="109">
        <v>33.7848009</v>
      </c>
    </row>
    <row r="33" spans="1:3" ht="15">
      <c r="A33" s="103" t="s">
        <v>1023</v>
      </c>
      <c r="B33" s="111">
        <v>33.577067999999997</v>
      </c>
      <c r="C33" s="111">
        <v>103.90164300000001</v>
      </c>
    </row>
    <row r="34" spans="1:3" ht="15">
      <c r="A34" s="103" t="s">
        <v>1023</v>
      </c>
      <c r="B34" s="108">
        <v>105.916172</v>
      </c>
      <c r="C34" s="108">
        <v>38.955719999999999</v>
      </c>
    </row>
    <row r="35" spans="1:3" ht="15">
      <c r="A35" s="103" t="s">
        <v>1023</v>
      </c>
      <c r="B35" s="108">
        <v>111.713403</v>
      </c>
      <c r="C35" s="108">
        <v>40.808351999999999</v>
      </c>
    </row>
    <row r="36" spans="1:3" ht="15">
      <c r="A36" s="103" t="s">
        <v>1023</v>
      </c>
      <c r="B36" s="109">
        <v>108.846037</v>
      </c>
      <c r="C36" s="109">
        <v>38.590879000000001</v>
      </c>
    </row>
    <row r="37" spans="1:3" ht="15">
      <c r="A37" s="103" t="s">
        <v>1023</v>
      </c>
      <c r="B37" s="108">
        <v>106.057812</v>
      </c>
      <c r="C37" s="108">
        <v>38.795341000000001</v>
      </c>
    </row>
    <row r="38" spans="1:3" ht="15">
      <c r="A38" s="103" t="s">
        <v>1023</v>
      </c>
      <c r="B38" s="110">
        <v>106.273241</v>
      </c>
      <c r="C38" s="110">
        <v>38.475111099999999</v>
      </c>
    </row>
    <row r="39" spans="1:3" ht="15">
      <c r="A39" s="103" t="s">
        <v>1023</v>
      </c>
      <c r="B39" s="109">
        <v>105.173835</v>
      </c>
      <c r="C39" s="109">
        <v>37.516942499999999</v>
      </c>
    </row>
    <row r="40" spans="1:3" ht="15">
      <c r="A40" s="103" t="s">
        <v>1023</v>
      </c>
      <c r="B40" s="109">
        <v>102.152123</v>
      </c>
      <c r="C40" s="109">
        <v>36.852144799999998</v>
      </c>
    </row>
    <row r="41" spans="1:3" ht="15">
      <c r="A41" s="103" t="s">
        <v>1023</v>
      </c>
      <c r="B41" s="107">
        <v>102.694484</v>
      </c>
      <c r="C41" s="107">
        <v>35.829864999999998</v>
      </c>
    </row>
    <row r="42" spans="1:3" ht="15">
      <c r="A42" s="103" t="s">
        <v>1023</v>
      </c>
      <c r="B42" s="109">
        <v>102.796368</v>
      </c>
      <c r="C42" s="109">
        <v>36.327028400000003</v>
      </c>
    </row>
    <row r="43" spans="1:3" ht="15">
      <c r="A43" s="103" t="s">
        <v>1023</v>
      </c>
      <c r="B43" s="109">
        <v>101.784693</v>
      </c>
      <c r="C43" s="109">
        <v>36.630613599999997</v>
      </c>
    </row>
    <row r="44" spans="1:3" ht="15">
      <c r="A44" s="103" t="s">
        <v>1023</v>
      </c>
      <c r="B44" s="109">
        <v>102.47515799999999</v>
      </c>
      <c r="C44" s="109">
        <v>35.677883999999999</v>
      </c>
    </row>
    <row r="45" spans="1:3" ht="15">
      <c r="A45" s="103" t="s">
        <v>1023</v>
      </c>
      <c r="B45" s="108">
        <v>111.28328</v>
      </c>
      <c r="C45" s="108">
        <v>36.589191</v>
      </c>
    </row>
    <row r="46" spans="1:3" ht="15">
      <c r="A46" s="103" t="s">
        <v>1023</v>
      </c>
      <c r="B46" s="109">
        <v>110.68176200000001</v>
      </c>
      <c r="C46" s="109">
        <v>36.098189400000003</v>
      </c>
    </row>
    <row r="47" spans="1:3" ht="15">
      <c r="A47" s="103" t="s">
        <v>1023</v>
      </c>
      <c r="B47" s="108">
        <v>110.809646</v>
      </c>
      <c r="C47" s="108">
        <v>36.203116999999999</v>
      </c>
    </row>
    <row r="48" spans="1:3" ht="15">
      <c r="A48" s="103" t="s">
        <v>1023</v>
      </c>
      <c r="B48" s="108">
        <v>111.238884</v>
      </c>
      <c r="C48" s="108">
        <v>37.891277000000002</v>
      </c>
    </row>
    <row r="49" spans="1:3" ht="15">
      <c r="A49" s="103" t="s">
        <v>1023</v>
      </c>
      <c r="B49" s="109">
        <v>111.15059100000001</v>
      </c>
      <c r="C49" s="109">
        <v>37.517699899999997</v>
      </c>
    </row>
    <row r="50" spans="1:3" ht="15">
      <c r="A50" s="103" t="s">
        <v>1023</v>
      </c>
      <c r="B50" s="109">
        <v>111.096518</v>
      </c>
      <c r="C50" s="109">
        <v>36.411819899999998</v>
      </c>
    </row>
    <row r="51" spans="1:3" ht="15">
      <c r="A51" s="103" t="s">
        <v>1023</v>
      </c>
      <c r="B51" s="109">
        <v>111.17958</v>
      </c>
      <c r="C51" s="109">
        <v>37.357118999999997</v>
      </c>
    </row>
    <row r="52" spans="1:3" ht="15">
      <c r="A52" s="103" t="s">
        <v>1023</v>
      </c>
      <c r="B52" s="108">
        <v>111.212638</v>
      </c>
      <c r="C52" s="108">
        <v>37.257711999999998</v>
      </c>
    </row>
    <row r="53" spans="1:3" ht="15">
      <c r="A53" s="103" t="s">
        <v>1023</v>
      </c>
      <c r="B53" s="107">
        <v>106.902086</v>
      </c>
      <c r="C53" s="107">
        <v>34.230009000000003</v>
      </c>
    </row>
    <row r="54" spans="1:3" ht="15">
      <c r="A54" s="103" t="s">
        <v>1023</v>
      </c>
      <c r="B54" s="110">
        <v>109.32887700000001</v>
      </c>
      <c r="C54" s="110">
        <v>36.8639054</v>
      </c>
    </row>
    <row r="55" spans="1:3" ht="15">
      <c r="A55" s="103" t="s">
        <v>1023</v>
      </c>
      <c r="B55" s="107">
        <v>107.610302</v>
      </c>
      <c r="C55" s="107">
        <v>37.58822</v>
      </c>
    </row>
    <row r="56" spans="1:3" ht="15">
      <c r="A56" s="103" t="s">
        <v>1023</v>
      </c>
      <c r="B56" s="109">
        <v>109.351118</v>
      </c>
      <c r="C56" s="109">
        <v>36.276247599999998</v>
      </c>
    </row>
    <row r="57" spans="1:3" ht="15">
      <c r="A57" s="103" t="s">
        <v>1023</v>
      </c>
      <c r="B57" s="109">
        <v>109.294213</v>
      </c>
      <c r="C57" s="109">
        <v>37.962453799999999</v>
      </c>
    </row>
    <row r="58" spans="1:3" ht="15">
      <c r="A58" s="103" t="s">
        <v>1023</v>
      </c>
      <c r="B58" s="108">
        <v>109.435496</v>
      </c>
      <c r="C58" s="108">
        <v>37.480983999999999</v>
      </c>
    </row>
    <row r="59" spans="1:3" ht="15">
      <c r="A59" s="103" t="s">
        <v>1023</v>
      </c>
      <c r="B59" s="108">
        <v>110.072174</v>
      </c>
      <c r="C59" s="108">
        <v>34.507052999999999</v>
      </c>
    </row>
    <row r="60" spans="1:3" ht="15">
      <c r="A60" s="103" t="s">
        <v>1023</v>
      </c>
      <c r="B60" s="109">
        <v>109.84025699999999</v>
      </c>
      <c r="C60" s="109">
        <v>35.584455599999998</v>
      </c>
    </row>
    <row r="61" spans="1:3" ht="15">
      <c r="A61" s="103" t="s">
        <v>1023</v>
      </c>
      <c r="B61" s="109">
        <v>108.794088</v>
      </c>
      <c r="C61" s="109">
        <v>37.599255200000002</v>
      </c>
    </row>
    <row r="62" spans="1:3" ht="15">
      <c r="A62" s="103" t="s">
        <v>1023</v>
      </c>
      <c r="B62" s="108">
        <v>109.044346</v>
      </c>
      <c r="C62" s="108">
        <v>37.566794000000002</v>
      </c>
    </row>
    <row r="63" spans="1:3" ht="15">
      <c r="A63" s="103" t="s">
        <v>1023</v>
      </c>
      <c r="B63" s="107">
        <v>108.60136</v>
      </c>
      <c r="C63" s="107">
        <v>37.445832000000003</v>
      </c>
    </row>
    <row r="64" spans="1:3" ht="15">
      <c r="A64" s="103" t="s">
        <v>1023</v>
      </c>
      <c r="B64" s="109">
        <v>109.489638</v>
      </c>
      <c r="C64" s="109">
        <v>36.5854243</v>
      </c>
    </row>
    <row r="65" spans="1:3" ht="15">
      <c r="A65" s="103" t="s">
        <v>1023</v>
      </c>
      <c r="B65" s="107">
        <v>110.746495</v>
      </c>
      <c r="C65" s="107">
        <v>37.449497999999998</v>
      </c>
    </row>
    <row r="66" spans="1:3" ht="15">
      <c r="A66" s="103" t="s">
        <v>1023</v>
      </c>
      <c r="B66" s="109">
        <v>108.175935</v>
      </c>
      <c r="C66" s="109">
        <v>36.927218600000003</v>
      </c>
    </row>
    <row r="67" spans="1:3" ht="15">
      <c r="A67" s="103" t="s">
        <v>1023</v>
      </c>
      <c r="B67" s="109">
        <v>108.768435</v>
      </c>
      <c r="C67" s="109">
        <v>36.822194199999998</v>
      </c>
    </row>
    <row r="68" spans="1:3" ht="15">
      <c r="A68" s="103" t="s">
        <v>1023</v>
      </c>
      <c r="B68" s="109">
        <v>110.035167</v>
      </c>
      <c r="C68" s="109">
        <v>37.610559899999998</v>
      </c>
    </row>
    <row r="69" spans="1:3" ht="15">
      <c r="A69" s="103" t="s">
        <v>1023</v>
      </c>
      <c r="B69" s="108">
        <v>109.926665</v>
      </c>
      <c r="C69" s="108">
        <v>37.605789999999999</v>
      </c>
    </row>
    <row r="70" spans="1:3" ht="15">
      <c r="A70" s="103" t="s">
        <v>1023</v>
      </c>
      <c r="B70" s="112">
        <v>111.536697222</v>
      </c>
      <c r="C70" s="112">
        <v>37.123363888900002</v>
      </c>
    </row>
    <row r="71" spans="1:3" ht="15">
      <c r="A71" s="103" t="s">
        <v>1023</v>
      </c>
      <c r="B71" s="112">
        <v>111.179086111</v>
      </c>
      <c r="C71" s="112">
        <v>38.261680555600002</v>
      </c>
    </row>
    <row r="72" spans="1:3" ht="15">
      <c r="A72" s="103" t="s">
        <v>1023</v>
      </c>
      <c r="B72" s="112">
        <v>111.303658333</v>
      </c>
      <c r="C72" s="112">
        <v>37.303013888899997</v>
      </c>
    </row>
    <row r="73" spans="1:3" ht="15">
      <c r="A73" s="103" t="s">
        <v>1023</v>
      </c>
      <c r="B73" s="112">
        <v>110.796263889</v>
      </c>
      <c r="C73" s="112">
        <v>36.266361111099997</v>
      </c>
    </row>
    <row r="74" spans="1:3" ht="15">
      <c r="A74" s="103" t="s">
        <v>1023</v>
      </c>
      <c r="B74" s="112">
        <v>111.15545</v>
      </c>
      <c r="C74" s="112">
        <v>36.6299666667</v>
      </c>
    </row>
    <row r="75" spans="1:3" ht="15">
      <c r="A75" s="103" t="s">
        <v>1023</v>
      </c>
      <c r="B75" s="113">
        <v>103.117605556</v>
      </c>
      <c r="C75" s="113">
        <v>34.100022222200003</v>
      </c>
    </row>
    <row r="76" spans="1:3" ht="15">
      <c r="A76" s="103" t="s">
        <v>1023</v>
      </c>
      <c r="B76" s="113">
        <v>109.485016667</v>
      </c>
      <c r="C76" s="113">
        <v>36.625294444399998</v>
      </c>
    </row>
    <row r="77" spans="1:3" ht="15">
      <c r="A77" s="103" t="s">
        <v>1023</v>
      </c>
      <c r="B77" s="113">
        <v>108.951002778</v>
      </c>
      <c r="C77" s="113">
        <v>37.1994333333</v>
      </c>
    </row>
    <row r="78" spans="1:3" ht="15">
      <c r="A78" s="103" t="s">
        <v>1023</v>
      </c>
      <c r="B78" s="113">
        <v>108.497811111</v>
      </c>
      <c r="C78" s="113">
        <v>36.889338888899999</v>
      </c>
    </row>
    <row r="79" spans="1:3" ht="15">
      <c r="A79" s="103" t="s">
        <v>1023</v>
      </c>
      <c r="B79" s="113">
        <v>109.820519444</v>
      </c>
      <c r="C79" s="113">
        <v>35.753733333299998</v>
      </c>
    </row>
    <row r="80" spans="1:3" ht="15">
      <c r="A80" s="103" t="s">
        <v>1023</v>
      </c>
      <c r="B80" s="113">
        <v>108.583008333</v>
      </c>
      <c r="C80" s="113">
        <v>37.4827305556</v>
      </c>
    </row>
    <row r="81" spans="1:3" ht="15">
      <c r="A81" s="103" t="s">
        <v>1023</v>
      </c>
      <c r="B81" s="113">
        <v>109.869086111</v>
      </c>
      <c r="C81" s="113">
        <v>37.613983333299998</v>
      </c>
    </row>
    <row r="82" spans="1:3" ht="15">
      <c r="A82" s="103" t="s">
        <v>1023</v>
      </c>
      <c r="B82" s="113">
        <v>103.660072222</v>
      </c>
      <c r="C82" s="113">
        <v>36.021324999999997</v>
      </c>
    </row>
    <row r="83" spans="1:3" ht="15">
      <c r="A83" s="103" t="s">
        <v>1023</v>
      </c>
      <c r="B83" s="112">
        <v>102.795075</v>
      </c>
      <c r="C83" s="112">
        <v>36.611119444400003</v>
      </c>
    </row>
    <row r="84" spans="1:3" ht="15">
      <c r="A84" s="103" t="s">
        <v>1023</v>
      </c>
      <c r="B84" s="113">
        <v>104.113858333</v>
      </c>
      <c r="C84" s="113">
        <v>35.805936111100003</v>
      </c>
    </row>
    <row r="85" spans="1:3" ht="15">
      <c r="A85" s="103" t="s">
        <v>1023</v>
      </c>
      <c r="B85" s="113">
        <v>105.51416111100001</v>
      </c>
      <c r="C85" s="113">
        <v>35.612166666699999</v>
      </c>
    </row>
    <row r="86" spans="1:3" ht="15">
      <c r="A86" s="103" t="s">
        <v>1023</v>
      </c>
      <c r="B86" s="112">
        <v>103.682183333</v>
      </c>
      <c r="C86" s="112">
        <v>37.4473916667</v>
      </c>
    </row>
    <row r="87" spans="1:3" ht="15">
      <c r="A87" s="103" t="s">
        <v>1023</v>
      </c>
      <c r="B87" s="112">
        <v>104.536805556</v>
      </c>
      <c r="C87" s="112">
        <v>34.800316666699999</v>
      </c>
    </row>
    <row r="88" spans="1:3" ht="15">
      <c r="A88" s="103" t="s">
        <v>1023</v>
      </c>
      <c r="B88" s="112">
        <v>106.490852778</v>
      </c>
      <c r="C88" s="112">
        <v>35.570441666699999</v>
      </c>
    </row>
    <row r="89" spans="1:3" ht="15">
      <c r="A89" s="103" t="s">
        <v>1023</v>
      </c>
      <c r="B89" s="112">
        <v>107.49630000000001</v>
      </c>
      <c r="C89" s="112">
        <v>35.678191666700002</v>
      </c>
    </row>
    <row r="90" spans="1:3" ht="15">
      <c r="A90" s="103" t="s">
        <v>1023</v>
      </c>
      <c r="B90" s="112">
        <v>108.180983333</v>
      </c>
      <c r="C90" s="112">
        <v>36.035705555600003</v>
      </c>
    </row>
    <row r="91" spans="1:3" ht="15">
      <c r="A91" s="103" t="s">
        <v>1023</v>
      </c>
      <c r="B91" s="113">
        <v>102.958297222</v>
      </c>
      <c r="C91" s="113">
        <v>35.4275694444</v>
      </c>
    </row>
    <row r="92" spans="1:3" ht="15">
      <c r="A92" s="103" t="s">
        <v>1023</v>
      </c>
      <c r="B92" s="113">
        <v>103.03969444400001</v>
      </c>
      <c r="C92" s="113">
        <v>35.1844722222</v>
      </c>
    </row>
    <row r="93" spans="1:3" ht="15">
      <c r="A93" s="103" t="s">
        <v>1023</v>
      </c>
      <c r="B93" s="113">
        <v>103.93235</v>
      </c>
      <c r="C93" s="113">
        <v>34.000233333300002</v>
      </c>
    </row>
    <row r="94" spans="1:3" ht="15">
      <c r="A94" s="103" t="s">
        <v>1023</v>
      </c>
      <c r="B94" s="113">
        <v>105.943659</v>
      </c>
      <c r="C94" s="113">
        <v>38.738624999999999</v>
      </c>
    </row>
    <row r="95" spans="1:3" ht="15">
      <c r="A95" s="103" t="s">
        <v>1023</v>
      </c>
      <c r="B95" s="113">
        <v>106.138383</v>
      </c>
      <c r="C95" s="113">
        <v>38.883156999999997</v>
      </c>
    </row>
    <row r="96" spans="1:3" ht="15">
      <c r="A96" s="103" t="s">
        <v>1023</v>
      </c>
      <c r="B96" s="113">
        <v>104.650963889</v>
      </c>
      <c r="C96" s="113">
        <v>37.294116666699999</v>
      </c>
    </row>
    <row r="97" spans="1:3" ht="15">
      <c r="A97" s="103" t="s">
        <v>1023</v>
      </c>
      <c r="B97" s="113">
        <v>106.309083333</v>
      </c>
      <c r="C97" s="113">
        <v>37.257744444399997</v>
      </c>
    </row>
    <row r="98" spans="1:3" ht="15">
      <c r="A98" s="103" t="s">
        <v>1020</v>
      </c>
      <c r="B98" s="110">
        <v>95.7679081</v>
      </c>
      <c r="C98" s="110">
        <v>29.8590315</v>
      </c>
    </row>
    <row r="99" spans="1:3" ht="15">
      <c r="A99" s="103" t="s">
        <v>1020</v>
      </c>
      <c r="B99" s="109">
        <v>91.125100900000007</v>
      </c>
      <c r="C99" s="109">
        <v>29.6568428</v>
      </c>
    </row>
    <row r="100" spans="1:3" ht="15">
      <c r="A100" s="103" t="s">
        <v>1020</v>
      </c>
      <c r="B100" s="108">
        <v>91.092999000000006</v>
      </c>
      <c r="C100" s="108">
        <v>29.651211</v>
      </c>
    </row>
    <row r="101" spans="1:3" ht="15">
      <c r="A101" s="103" t="s">
        <v>1020</v>
      </c>
      <c r="B101" s="108">
        <v>94.246437</v>
      </c>
      <c r="C101" s="108">
        <v>29.745175</v>
      </c>
    </row>
    <row r="102" spans="1:3" ht="15">
      <c r="A102" s="103" t="s">
        <v>1020</v>
      </c>
      <c r="B102" s="108">
        <v>89.818297999999999</v>
      </c>
      <c r="C102" s="108">
        <v>29.264899</v>
      </c>
    </row>
    <row r="103" spans="1:3" ht="15">
      <c r="A103" s="103" t="s">
        <v>1020</v>
      </c>
      <c r="B103" s="108">
        <v>94.814414999999997</v>
      </c>
      <c r="C103" s="108">
        <v>30.270439</v>
      </c>
    </row>
    <row r="104" spans="1:3" ht="15">
      <c r="A104" s="103" t="s">
        <v>1020</v>
      </c>
      <c r="B104" s="108">
        <v>94.681825000000003</v>
      </c>
      <c r="C104" s="108">
        <v>29.757380000000001</v>
      </c>
    </row>
    <row r="105" spans="1:3" ht="15">
      <c r="A105" s="103" t="s">
        <v>1020</v>
      </c>
      <c r="B105" s="108">
        <v>94.194297000000006</v>
      </c>
      <c r="C105" s="108">
        <v>29.289735</v>
      </c>
    </row>
    <row r="106" spans="1:3" ht="15">
      <c r="A106" s="103" t="s">
        <v>1020</v>
      </c>
      <c r="B106" s="108">
        <v>93.166850999999994</v>
      </c>
      <c r="C106" s="108">
        <v>29.104340000000001</v>
      </c>
    </row>
    <row r="107" spans="1:3" ht="15">
      <c r="A107" s="103" t="s">
        <v>1020</v>
      </c>
      <c r="B107" s="108">
        <v>93.134656000000007</v>
      </c>
      <c r="C107" s="108">
        <v>29.209313000000002</v>
      </c>
    </row>
    <row r="108" spans="1:3" ht="15">
      <c r="A108" s="103" t="s">
        <v>1020</v>
      </c>
      <c r="B108" s="108">
        <v>92.433259000000007</v>
      </c>
      <c r="C108" s="108">
        <v>29.412891999999999</v>
      </c>
    </row>
    <row r="109" spans="1:3" ht="15">
      <c r="A109" s="103" t="s">
        <v>1020</v>
      </c>
      <c r="B109" s="108">
        <v>91.069450000000003</v>
      </c>
      <c r="C109" s="108">
        <v>29.298566666666598</v>
      </c>
    </row>
    <row r="110" spans="1:3" ht="15">
      <c r="A110" s="103" t="s">
        <v>1020</v>
      </c>
      <c r="B110" s="108">
        <v>90.729083333333307</v>
      </c>
      <c r="C110" s="108">
        <v>29.3527666666666</v>
      </c>
    </row>
    <row r="111" spans="1:3" ht="15">
      <c r="A111" s="103" t="s">
        <v>1020</v>
      </c>
      <c r="B111" s="108">
        <v>90.092349999999996</v>
      </c>
      <c r="C111" s="108">
        <v>29.351500000000001</v>
      </c>
    </row>
    <row r="112" spans="1:3" ht="15">
      <c r="A112" s="103" t="s">
        <v>1020</v>
      </c>
      <c r="B112" s="108">
        <v>89.841049999999996</v>
      </c>
      <c r="C112" s="108">
        <v>29.237500000000001</v>
      </c>
    </row>
    <row r="113" spans="1:3" ht="15">
      <c r="A113" s="103" t="s">
        <v>1020</v>
      </c>
      <c r="B113" s="108">
        <v>90.352083333333297</v>
      </c>
      <c r="C113" s="108">
        <v>29.3063</v>
      </c>
    </row>
    <row r="114" spans="1:3" ht="15">
      <c r="A114" s="103" t="s">
        <v>1020</v>
      </c>
      <c r="B114" s="108">
        <v>88.871533333333304</v>
      </c>
      <c r="C114" s="108">
        <v>29.171033333333298</v>
      </c>
    </row>
    <row r="115" spans="1:3" ht="15">
      <c r="A115" s="103" t="s">
        <v>1020</v>
      </c>
      <c r="B115" s="108">
        <v>89.180133333333302</v>
      </c>
      <c r="C115" s="108">
        <v>29.180133333333298</v>
      </c>
    </row>
    <row r="116" spans="1:3" ht="15">
      <c r="A116" s="103" t="s">
        <v>1020</v>
      </c>
      <c r="B116" s="111">
        <v>93.233472000000006</v>
      </c>
      <c r="C116" s="111">
        <v>29.882926999999999</v>
      </c>
    </row>
    <row r="117" spans="1:3" ht="15">
      <c r="A117" s="103" t="s">
        <v>1020</v>
      </c>
      <c r="B117" s="111">
        <v>91.449157999999997</v>
      </c>
      <c r="C117" s="111">
        <v>29.748930000000001</v>
      </c>
    </row>
    <row r="118" spans="1:3" ht="15">
      <c r="A118" s="103" t="s">
        <v>1020</v>
      </c>
      <c r="B118" s="111">
        <v>89.440303</v>
      </c>
      <c r="C118" s="111">
        <v>29.034244999999999</v>
      </c>
    </row>
    <row r="119" spans="1:3" ht="15">
      <c r="A119" s="103" t="s">
        <v>1020</v>
      </c>
      <c r="B119" s="111">
        <v>94.452465000000004</v>
      </c>
      <c r="C119" s="111">
        <v>29.393239999999999</v>
      </c>
    </row>
    <row r="120" spans="1:3" ht="15">
      <c r="A120" s="103" t="s">
        <v>629</v>
      </c>
      <c r="B120" s="114">
        <v>100.70070800000001</v>
      </c>
      <c r="C120" s="114">
        <v>31.452131999999999</v>
      </c>
    </row>
    <row r="121" spans="1:3" ht="15">
      <c r="A121" s="103" t="s">
        <v>629</v>
      </c>
      <c r="B121" s="114">
        <v>101.513543</v>
      </c>
      <c r="C121" s="114">
        <v>29.750026999999999</v>
      </c>
    </row>
    <row r="122" spans="1:3" ht="15">
      <c r="A122" s="103" t="s">
        <v>629</v>
      </c>
      <c r="B122" s="114">
        <v>100.300577</v>
      </c>
      <c r="C122" s="114">
        <v>30.422239000000001</v>
      </c>
    </row>
    <row r="123" spans="1:3" ht="15">
      <c r="A123" s="115" t="s">
        <v>629</v>
      </c>
      <c r="B123" s="116">
        <v>100.20702799999999</v>
      </c>
      <c r="C123" s="116">
        <v>30.889664</v>
      </c>
    </row>
  </sheetData>
  <phoneticPr fontId="1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zoomScaleSheetLayoutView="100" workbookViewId="0"/>
  </sheetViews>
  <sheetFormatPr defaultColWidth="9" defaultRowHeight="14.25"/>
  <cols>
    <col min="2" max="2" width="22.625" customWidth="1"/>
    <col min="3" max="3" width="13.5" customWidth="1"/>
    <col min="4" max="4" width="13.75" customWidth="1"/>
    <col min="5" max="5" width="20.75" customWidth="1"/>
  </cols>
  <sheetData>
    <row r="1" spans="1:5" ht="21" customHeight="1" thickBot="1">
      <c r="A1" s="67" t="s">
        <v>1051</v>
      </c>
      <c r="B1" s="68"/>
      <c r="C1" s="68"/>
      <c r="D1" s="68"/>
      <c r="E1" s="68"/>
    </row>
    <row r="2" spans="1:5" ht="21" customHeight="1" thickTop="1">
      <c r="A2" s="71" t="s">
        <v>109</v>
      </c>
      <c r="B2" s="71" t="s">
        <v>110</v>
      </c>
      <c r="C2" s="53"/>
      <c r="D2" s="53"/>
      <c r="E2" s="53"/>
    </row>
    <row r="3" spans="1:5" ht="31.5">
      <c r="A3" s="45" t="s">
        <v>111</v>
      </c>
      <c r="B3" s="44">
        <v>0.38590000000000002</v>
      </c>
      <c r="C3" s="38"/>
      <c r="D3" s="38"/>
      <c r="E3" s="38"/>
    </row>
    <row r="4" spans="1:5" ht="15.75">
      <c r="A4" s="45" t="s">
        <v>112</v>
      </c>
      <c r="B4" s="55">
        <v>27000000000</v>
      </c>
      <c r="C4" s="44">
        <v>0.3004</v>
      </c>
      <c r="D4" s="38"/>
      <c r="E4" s="38"/>
    </row>
    <row r="5" spans="1:5" ht="15.75">
      <c r="A5" s="45" t="s">
        <v>113</v>
      </c>
      <c r="B5" s="55">
        <v>28200000000</v>
      </c>
      <c r="C5" s="44">
        <v>0.31359999999999999</v>
      </c>
      <c r="D5" s="38"/>
      <c r="E5" s="38"/>
    </row>
    <row r="6" spans="1:5" ht="15.75">
      <c r="A6" s="45" t="s">
        <v>114</v>
      </c>
      <c r="B6" s="55">
        <v>18000000000</v>
      </c>
      <c r="C6" s="44">
        <v>0.20050000000000001</v>
      </c>
      <c r="D6" s="38"/>
      <c r="E6" s="38"/>
    </row>
    <row r="7" spans="1:5" ht="15.75">
      <c r="A7" s="45" t="s">
        <v>115</v>
      </c>
      <c r="B7" s="55">
        <v>16700000000</v>
      </c>
      <c r="C7" s="44">
        <v>0.18539999999999998</v>
      </c>
      <c r="D7" s="38"/>
      <c r="E7" s="38"/>
    </row>
    <row r="8" spans="1:5" ht="15.75">
      <c r="A8" s="45" t="s">
        <v>116</v>
      </c>
      <c r="B8" s="38">
        <v>0</v>
      </c>
      <c r="C8" s="44">
        <v>0</v>
      </c>
      <c r="D8" s="38"/>
      <c r="E8" s="38"/>
    </row>
    <row r="9" spans="1:5" ht="31.5">
      <c r="A9" s="45" t="s">
        <v>117</v>
      </c>
      <c r="B9" s="38">
        <v>10176608</v>
      </c>
      <c r="C9" s="38"/>
      <c r="D9" s="38"/>
      <c r="E9" s="38"/>
    </row>
    <row r="10" spans="1:5" ht="15.75">
      <c r="A10" s="45" t="s">
        <v>118</v>
      </c>
      <c r="B10" s="38" t="s">
        <v>119</v>
      </c>
      <c r="C10" s="38"/>
      <c r="D10" s="38" t="s">
        <v>120</v>
      </c>
      <c r="E10" s="38" t="s">
        <v>121</v>
      </c>
    </row>
    <row r="11" spans="1:5" ht="15.75">
      <c r="A11" s="45" t="s">
        <v>122</v>
      </c>
      <c r="B11" s="38" t="s">
        <v>123</v>
      </c>
      <c r="C11" s="38"/>
      <c r="D11" s="38" t="s">
        <v>124</v>
      </c>
      <c r="E11" s="38" t="s">
        <v>125</v>
      </c>
    </row>
    <row r="12" spans="1:5" ht="15.75">
      <c r="A12" s="45" t="s">
        <v>126</v>
      </c>
      <c r="B12" s="38" t="s">
        <v>127</v>
      </c>
      <c r="C12" s="38"/>
      <c r="D12" s="38" t="s">
        <v>128</v>
      </c>
      <c r="E12" s="38">
        <v>303772</v>
      </c>
    </row>
    <row r="13" spans="1:5" ht="15.75">
      <c r="A13" s="45" t="s">
        <v>129</v>
      </c>
      <c r="B13" s="38" t="s">
        <v>130</v>
      </c>
      <c r="C13" s="38"/>
      <c r="D13" s="38" t="s">
        <v>131</v>
      </c>
      <c r="E13" s="38">
        <v>2525555</v>
      </c>
    </row>
    <row r="14" spans="1:5" ht="16.5" thickBot="1">
      <c r="A14" s="48" t="s">
        <v>132</v>
      </c>
      <c r="B14" s="46" t="s">
        <v>133</v>
      </c>
      <c r="C14" s="46"/>
      <c r="D14" s="46" t="s">
        <v>134</v>
      </c>
      <c r="E14" s="46">
        <v>6525042</v>
      </c>
    </row>
    <row r="15" spans="1:5" ht="15" thickTop="1"/>
  </sheetData>
  <phoneticPr fontId="8" type="noConversion"/>
  <pageMargins left="0.75" right="0.75" top="1" bottom="1" header="0.51180555555555551" footer="0.51180555555555551"/>
  <pageSetup paperSize="9" orientation="portrait" horizontalDpi="0" verticalDpi="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zoomScaleSheetLayoutView="100" workbookViewId="0"/>
  </sheetViews>
  <sheetFormatPr defaultColWidth="9" defaultRowHeight="14.25"/>
  <cols>
    <col min="1" max="1" width="10.125" customWidth="1"/>
    <col min="2" max="3" width="13.625" customWidth="1"/>
    <col min="4" max="5" width="13.25" customWidth="1"/>
    <col min="6" max="6" width="15.25" customWidth="1"/>
    <col min="7" max="7" width="13.875" customWidth="1"/>
    <col min="8" max="8" width="13.125" customWidth="1"/>
    <col min="9" max="9" width="12.5" customWidth="1"/>
    <col min="10" max="10" width="19.125" customWidth="1"/>
  </cols>
  <sheetData>
    <row r="1" spans="1:11" ht="16.5" thickBot="1">
      <c r="A1" s="69" t="s">
        <v>1052</v>
      </c>
      <c r="B1" s="70"/>
      <c r="C1" s="70"/>
      <c r="D1" s="70"/>
      <c r="E1" s="70"/>
      <c r="F1" s="70"/>
      <c r="G1" s="70"/>
      <c r="H1" s="70"/>
      <c r="I1" s="70"/>
      <c r="J1" s="70"/>
      <c r="K1" s="20"/>
    </row>
    <row r="2" spans="1:11" ht="33" thickTop="1" thickBot="1">
      <c r="A2" s="79" t="s">
        <v>135</v>
      </c>
      <c r="B2" s="79" t="s">
        <v>136</v>
      </c>
      <c r="C2" s="79" t="s">
        <v>137</v>
      </c>
      <c r="D2" s="79" t="s">
        <v>138</v>
      </c>
      <c r="E2" s="79" t="s">
        <v>139</v>
      </c>
      <c r="F2" s="79" t="s">
        <v>140</v>
      </c>
      <c r="G2" s="79" t="s">
        <v>141</v>
      </c>
      <c r="H2" s="79" t="s">
        <v>142</v>
      </c>
      <c r="I2" s="79" t="s">
        <v>143</v>
      </c>
      <c r="J2" s="79" t="s">
        <v>144</v>
      </c>
      <c r="K2" s="20"/>
    </row>
    <row r="3" spans="1:11" ht="31.5">
      <c r="A3" s="38">
        <v>1</v>
      </c>
      <c r="B3" s="38">
        <v>288.601</v>
      </c>
      <c r="C3" s="38">
        <v>43.579000000000001</v>
      </c>
      <c r="D3" s="38" t="s">
        <v>145</v>
      </c>
      <c r="E3" s="38" t="s">
        <v>146</v>
      </c>
      <c r="F3" s="38" t="s">
        <v>147</v>
      </c>
      <c r="G3" s="38" t="s">
        <v>148</v>
      </c>
      <c r="H3" s="38" t="s">
        <v>149</v>
      </c>
      <c r="I3" s="38" t="s">
        <v>150</v>
      </c>
      <c r="J3" s="38">
        <v>149.30000000000001</v>
      </c>
      <c r="K3" s="20"/>
    </row>
    <row r="4" spans="1:11" ht="19.5" customHeight="1">
      <c r="A4" s="38">
        <v>2</v>
      </c>
      <c r="B4" s="38">
        <v>175.828</v>
      </c>
      <c r="C4" s="38">
        <v>26.55</v>
      </c>
      <c r="D4" s="38" t="s">
        <v>151</v>
      </c>
      <c r="E4" s="38" t="s">
        <v>152</v>
      </c>
      <c r="F4" s="38" t="s">
        <v>153</v>
      </c>
      <c r="G4" s="38" t="s">
        <v>154</v>
      </c>
      <c r="H4" s="38" t="s">
        <v>155</v>
      </c>
      <c r="I4" s="38" t="s">
        <v>156</v>
      </c>
      <c r="J4" s="38">
        <v>149.1</v>
      </c>
      <c r="K4" s="20"/>
    </row>
    <row r="5" spans="1:11" ht="23.25" customHeight="1" thickBot="1">
      <c r="A5" s="46">
        <v>3</v>
      </c>
      <c r="B5" s="46">
        <v>237.75700000000001</v>
      </c>
      <c r="C5" s="46">
        <v>35.901000000000003</v>
      </c>
      <c r="D5" s="46" t="s">
        <v>157</v>
      </c>
      <c r="E5" s="46" t="s">
        <v>158</v>
      </c>
      <c r="F5" s="46" t="s">
        <v>159</v>
      </c>
      <c r="G5" s="46" t="s">
        <v>160</v>
      </c>
      <c r="H5" s="46" t="s">
        <v>161</v>
      </c>
      <c r="I5" s="46" t="s">
        <v>162</v>
      </c>
      <c r="J5" s="46">
        <v>149.19999999999999</v>
      </c>
      <c r="K5" s="20"/>
    </row>
    <row r="6" spans="1:11" ht="16.5" thickTop="1">
      <c r="A6" s="54" t="s">
        <v>163</v>
      </c>
      <c r="B6" s="20"/>
      <c r="C6" s="20"/>
      <c r="D6" s="20"/>
      <c r="E6" s="20"/>
      <c r="F6" s="20"/>
      <c r="G6" s="20"/>
      <c r="H6" s="20"/>
      <c r="I6" s="20"/>
      <c r="J6" s="20"/>
      <c r="K6" s="20"/>
    </row>
  </sheetData>
  <phoneticPr fontId="8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zoomScaleSheetLayoutView="100" workbookViewId="0"/>
  </sheetViews>
  <sheetFormatPr defaultColWidth="9" defaultRowHeight="14.25"/>
  <cols>
    <col min="3" max="3" width="9.375" customWidth="1"/>
    <col min="4" max="4" width="12.125" customWidth="1"/>
    <col min="5" max="5" width="17.75" customWidth="1"/>
    <col min="6" max="6" width="18.125" customWidth="1"/>
  </cols>
  <sheetData>
    <row r="1" spans="1:6" ht="15.75">
      <c r="A1" s="19" t="s">
        <v>1053</v>
      </c>
      <c r="B1" s="20"/>
      <c r="C1" s="20"/>
      <c r="D1" s="20"/>
      <c r="E1" s="20"/>
      <c r="F1" s="20"/>
    </row>
    <row r="2" spans="1:6" ht="15.75">
      <c r="A2" s="81" t="s">
        <v>164</v>
      </c>
      <c r="B2" s="81" t="s">
        <v>165</v>
      </c>
      <c r="C2" s="81" t="s">
        <v>166</v>
      </c>
      <c r="D2" s="81" t="s">
        <v>167</v>
      </c>
      <c r="E2" s="81" t="s">
        <v>144</v>
      </c>
    </row>
    <row r="3" spans="1:6" ht="15.75">
      <c r="A3" s="80">
        <v>534.46299999999997</v>
      </c>
      <c r="B3" s="80">
        <v>80.043999999999997</v>
      </c>
      <c r="C3" s="80" t="s">
        <v>168</v>
      </c>
      <c r="D3" s="80" t="s">
        <v>169</v>
      </c>
      <c r="E3" s="80">
        <v>149.80000000000001</v>
      </c>
    </row>
  </sheetData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Sheet1</vt:lpstr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Table S13</vt:lpstr>
      <vt:lpstr>Table S14</vt:lpstr>
      <vt:lpstr>Table S15</vt:lpstr>
      <vt:lpstr>Table S16</vt:lpstr>
      <vt:lpstr>Table S17</vt:lpstr>
      <vt:lpstr>Table S18</vt:lpstr>
      <vt:lpstr>Table S19</vt:lpstr>
      <vt:lpstr>Table S20</vt:lpstr>
      <vt:lpstr>Table S21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Parr, Sarah</cp:lastModifiedBy>
  <dcterms:created xsi:type="dcterms:W3CDTF">2020-12-02T02:16:36Z</dcterms:created>
  <dcterms:modified xsi:type="dcterms:W3CDTF">2021-07-21T11:18:01Z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