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05" yWindow="195" windowWidth="24450" windowHeight="16380" tabRatio="500" firstSheet="2" activeTab="7"/>
  </bookViews>
  <sheets>
    <sheet name="Chart1" sheetId="3" r:id="rId1"/>
    <sheet name="Sheet2" sheetId="2" r:id="rId2"/>
    <sheet name="Sheet3" sheetId="4" r:id="rId3"/>
    <sheet name="Chart2" sheetId="5" r:id="rId4"/>
    <sheet name="Sheet4" sheetId="6" r:id="rId5"/>
    <sheet name="Sheet8" sheetId="10" r:id="rId6"/>
    <sheet name="Sheet1" sheetId="1" r:id="rId7"/>
    <sheet name="Sheet5" sheetId="11" r:id="rId8"/>
  </sheets>
  <calcPr calcId="145621"/>
  <pivotCaches>
    <pivotCache cacheId="0" r:id="rId9"/>
    <pivotCache cacheId="1" r:id="rId10"/>
    <pivotCache cacheId="2" r:id="rId11"/>
    <pivotCache cacheId="3" r:id="rId12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" i="11" l="1"/>
  <c r="J3" i="11"/>
  <c r="J4" i="11"/>
  <c r="J5" i="11"/>
  <c r="J6" i="11"/>
  <c r="J7" i="11"/>
  <c r="J8" i="11"/>
  <c r="J9" i="11"/>
  <c r="J1" i="11"/>
  <c r="H12" i="11"/>
  <c r="H13" i="11"/>
  <c r="H14" i="11"/>
  <c r="H15" i="11"/>
  <c r="H16" i="11"/>
  <c r="H17" i="11"/>
  <c r="H18" i="11"/>
  <c r="H19" i="11"/>
  <c r="H11" i="11"/>
  <c r="T19" i="1" l="1"/>
  <c r="T4" i="1"/>
  <c r="T5" i="1"/>
  <c r="T6" i="1"/>
  <c r="T7" i="1"/>
  <c r="T8" i="1"/>
  <c r="T10" i="1"/>
  <c r="T11" i="1"/>
  <c r="T12" i="1"/>
  <c r="T13" i="1"/>
  <c r="T14" i="1"/>
  <c r="T15" i="1"/>
  <c r="T16" i="1"/>
  <c r="T17" i="1"/>
  <c r="T18" i="1"/>
  <c r="T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3" i="1"/>
  <c r="U19" i="1" l="1"/>
  <c r="L6" i="1"/>
  <c r="L16" i="1"/>
  <c r="L26" i="1"/>
  <c r="L36" i="1"/>
  <c r="F41" i="1"/>
  <c r="F31" i="1"/>
  <c r="F21" i="1"/>
  <c r="F11" i="1"/>
  <c r="F34" i="1"/>
  <c r="F35" i="1"/>
  <c r="F36" i="1"/>
  <c r="F37" i="1"/>
  <c r="F38" i="1"/>
  <c r="F39" i="1"/>
  <c r="F40" i="1"/>
  <c r="E34" i="1"/>
  <c r="E35" i="1"/>
  <c r="E36" i="1"/>
  <c r="E37" i="1"/>
  <c r="E38" i="1"/>
  <c r="E39" i="1"/>
  <c r="E40" i="1"/>
  <c r="E33" i="1"/>
  <c r="F33" i="1" s="1"/>
  <c r="F24" i="1"/>
  <c r="F25" i="1"/>
  <c r="F27" i="1"/>
  <c r="F28" i="1"/>
  <c r="F29" i="1"/>
  <c r="F30" i="1"/>
  <c r="E24" i="1"/>
  <c r="E25" i="1"/>
  <c r="E27" i="1"/>
  <c r="E28" i="1"/>
  <c r="E29" i="1"/>
  <c r="E30" i="1"/>
  <c r="E23" i="1"/>
  <c r="F23" i="1" s="1"/>
  <c r="F14" i="1"/>
  <c r="F15" i="1"/>
  <c r="F16" i="1"/>
  <c r="F17" i="1"/>
  <c r="F18" i="1"/>
  <c r="F19" i="1"/>
  <c r="F20" i="1"/>
  <c r="E14" i="1"/>
  <c r="E15" i="1"/>
  <c r="E16" i="1"/>
  <c r="E17" i="1"/>
  <c r="E18" i="1"/>
  <c r="E19" i="1"/>
  <c r="E20" i="1"/>
  <c r="E13" i="1"/>
  <c r="F13" i="1" s="1"/>
  <c r="F4" i="1"/>
  <c r="F5" i="1"/>
  <c r="F6" i="1"/>
  <c r="F7" i="1"/>
  <c r="F8" i="1"/>
  <c r="F9" i="1"/>
  <c r="F10" i="1"/>
  <c r="E10" i="1"/>
  <c r="E4" i="1"/>
  <c r="E5" i="1"/>
  <c r="E6" i="1"/>
  <c r="E7" i="1"/>
  <c r="E8" i="1"/>
  <c r="E9" i="1"/>
  <c r="E3" i="1"/>
  <c r="F3" i="1" s="1"/>
  <c r="U4" i="1"/>
  <c r="U5" i="1"/>
  <c r="U6" i="1"/>
  <c r="U7" i="1"/>
  <c r="U11" i="1"/>
  <c r="U12" i="1"/>
  <c r="U13" i="1"/>
  <c r="U14" i="1"/>
  <c r="U15" i="1"/>
  <c r="U16" i="1"/>
  <c r="S4" i="1"/>
  <c r="S5" i="1"/>
  <c r="S6" i="1"/>
  <c r="S7" i="1"/>
  <c r="S8" i="1"/>
  <c r="U8" i="1" s="1"/>
  <c r="S10" i="1"/>
  <c r="U10" i="1" s="1"/>
  <c r="S11" i="1"/>
  <c r="S12" i="1"/>
  <c r="S13" i="1"/>
  <c r="S14" i="1"/>
  <c r="S15" i="1"/>
  <c r="S16" i="1"/>
  <c r="S17" i="1"/>
  <c r="U17" i="1" s="1"/>
  <c r="S18" i="1"/>
  <c r="U18" i="1" s="1"/>
  <c r="S3" i="1"/>
  <c r="U3" i="1" s="1"/>
  <c r="L34" i="1"/>
  <c r="L35" i="1"/>
  <c r="K34" i="1"/>
  <c r="K35" i="1"/>
  <c r="K33" i="1"/>
  <c r="L33" i="1" s="1"/>
  <c r="L24" i="1"/>
  <c r="L25" i="1"/>
  <c r="K24" i="1"/>
  <c r="K25" i="1"/>
  <c r="K23" i="1"/>
  <c r="L23" i="1" s="1"/>
  <c r="L14" i="1"/>
  <c r="L15" i="1"/>
  <c r="K14" i="1"/>
  <c r="K15" i="1"/>
  <c r="K13" i="1"/>
  <c r="L13" i="1" s="1"/>
  <c r="L4" i="1"/>
  <c r="L5" i="1"/>
  <c r="K4" i="1"/>
  <c r="K5" i="1"/>
  <c r="L3" i="1"/>
  <c r="K3" i="1"/>
</calcChain>
</file>

<file path=xl/sharedStrings.xml><?xml version="1.0" encoding="utf-8"?>
<sst xmlns="http://schemas.openxmlformats.org/spreadsheetml/2006/main" count="186" uniqueCount="45">
  <si>
    <t>KDH Summer</t>
  </si>
  <si>
    <t>Nebulisation</t>
  </si>
  <si>
    <t>Nurse_Station</t>
  </si>
  <si>
    <t>Procedure_1</t>
  </si>
  <si>
    <t>Resus</t>
  </si>
  <si>
    <t>Triage_Consult_1</t>
  </si>
  <si>
    <t>Triage_Consult_2</t>
  </si>
  <si>
    <t>Triage_waiting</t>
  </si>
  <si>
    <t>Room</t>
  </si>
  <si>
    <t>External</t>
  </si>
  <si>
    <t>Shared</t>
  </si>
  <si>
    <t>KDH Winter</t>
  </si>
  <si>
    <t>MPH Summer</t>
  </si>
  <si>
    <t>MPH Winter</t>
  </si>
  <si>
    <t>Trolley</t>
  </si>
  <si>
    <t>Administration</t>
  </si>
  <si>
    <t>Assesment</t>
  </si>
  <si>
    <t>Treatment</t>
  </si>
  <si>
    <t>Summer</t>
  </si>
  <si>
    <t>Winter</t>
  </si>
  <si>
    <t>MPH</t>
  </si>
  <si>
    <t>KDH</t>
  </si>
  <si>
    <t>NA</t>
  </si>
  <si>
    <t>5 samples/room</t>
  </si>
  <si>
    <t>7 samples/room</t>
  </si>
  <si>
    <t>Sum of Shared</t>
  </si>
  <si>
    <t>Sum of External</t>
  </si>
  <si>
    <t>Sum of Room</t>
  </si>
  <si>
    <t>Row Labels</t>
  </si>
  <si>
    <t>Grand Total</t>
  </si>
  <si>
    <t>Shared OTU</t>
  </si>
  <si>
    <t>External OTU</t>
  </si>
  <si>
    <t>Room OTU</t>
  </si>
  <si>
    <t>Comment</t>
  </si>
  <si>
    <t>(blank)</t>
  </si>
  <si>
    <t>Count of External</t>
  </si>
  <si>
    <t>Count of Shared</t>
  </si>
  <si>
    <t>rooms</t>
  </si>
  <si>
    <t>season</t>
  </si>
  <si>
    <t>MP</t>
  </si>
  <si>
    <t>KDH OTU shared</t>
  </si>
  <si>
    <t>MP OTU shared</t>
  </si>
  <si>
    <t>d2</t>
  </si>
  <si>
    <t>d1</t>
  </si>
  <si>
    <t>d3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</si>
</sst>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Fill="1" applyBorder="1"/>
    <xf numFmtId="0" fontId="1" fillId="0" borderId="4" xfId="0" applyFont="1" applyBorder="1"/>
    <xf numFmtId="0" fontId="0" fillId="0" borderId="5" xfId="0" applyBorder="1"/>
    <xf numFmtId="0" fontId="0" fillId="0" borderId="7" xfId="0" applyBorder="1"/>
    <xf numFmtId="0" fontId="1" fillId="0" borderId="7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1" fillId="0" borderId="5" xfId="0" applyFont="1" applyBorder="1"/>
    <xf numFmtId="0" fontId="1" fillId="0" borderId="11" xfId="0" applyFont="1" applyBorder="1"/>
    <xf numFmtId="0" fontId="1" fillId="0" borderId="6" xfId="0" applyFont="1" applyFill="1" applyBorder="1"/>
    <xf numFmtId="0" fontId="0" fillId="0" borderId="12" xfId="0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19" xfId="0" applyFont="1" applyBorder="1"/>
    <xf numFmtId="0" fontId="0" fillId="0" borderId="20" xfId="0" applyBorder="1"/>
    <xf numFmtId="0" fontId="0" fillId="0" borderId="20" xfId="0" applyFill="1" applyBorder="1"/>
    <xf numFmtId="0" fontId="0" fillId="0" borderId="21" xfId="0" applyBorder="1"/>
    <xf numFmtId="0" fontId="1" fillId="2" borderId="0" xfId="0" applyFont="1" applyFill="1" applyBorder="1" applyAlignment="1">
      <alignment horizontal="center"/>
    </xf>
    <xf numFmtId="0" fontId="1" fillId="0" borderId="22" xfId="0" applyFont="1" applyBorder="1"/>
    <xf numFmtId="0" fontId="0" fillId="0" borderId="23" xfId="0" applyBorder="1"/>
    <xf numFmtId="0" fontId="0" fillId="0" borderId="24" xfId="0" applyBorder="1"/>
    <xf numFmtId="0" fontId="0" fillId="3" borderId="12" xfId="0" applyFill="1" applyBorder="1" applyAlignment="1">
      <alignment horizontal="right"/>
    </xf>
    <xf numFmtId="0" fontId="0" fillId="0" borderId="19" xfId="0" applyBorder="1"/>
    <xf numFmtId="0" fontId="0" fillId="3" borderId="23" xfId="0" applyFill="1" applyBorder="1" applyAlignment="1">
      <alignment horizontal="right"/>
    </xf>
    <xf numFmtId="9" fontId="0" fillId="0" borderId="23" xfId="0" applyNumberFormat="1" applyBorder="1"/>
    <xf numFmtId="0" fontId="0" fillId="2" borderId="16" xfId="0" applyFill="1" applyBorder="1"/>
    <xf numFmtId="9" fontId="0" fillId="2" borderId="23" xfId="0" applyNumberFormat="1" applyFill="1" applyBorder="1"/>
    <xf numFmtId="0" fontId="1" fillId="0" borderId="25" xfId="0" applyFont="1" applyFill="1" applyBorder="1"/>
    <xf numFmtId="9" fontId="0" fillId="0" borderId="0" xfId="0" applyNumberFormat="1"/>
    <xf numFmtId="9" fontId="0" fillId="3" borderId="23" xfId="0" applyNumberFormat="1" applyFill="1" applyBorder="1" applyAlignment="1">
      <alignment horizontal="right"/>
    </xf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1" fillId="0" borderId="22" xfId="0" applyFont="1" applyBorder="1" applyAlignment="1"/>
    <xf numFmtId="0" fontId="0" fillId="0" borderId="0" xfId="0" applyAlignment="1">
      <alignment horizontal="left" indent="1"/>
    </xf>
    <xf numFmtId="9" fontId="0" fillId="2" borderId="27" xfId="0" applyNumberFormat="1" applyFill="1" applyBorder="1"/>
    <xf numFmtId="0" fontId="0" fillId="2" borderId="26" xfId="0" applyFill="1" applyBorder="1"/>
    <xf numFmtId="0" fontId="1" fillId="2" borderId="13" xfId="0" applyFont="1" applyFill="1" applyBorder="1" applyAlignment="1">
      <alignment horizontal="center"/>
    </xf>
    <xf numFmtId="0" fontId="3" fillId="0" borderId="28" xfId="0" applyFont="1" applyBorder="1" applyAlignment="1">
      <alignment horizontal="justify" vertical="center" wrapText="1"/>
    </xf>
    <xf numFmtId="0" fontId="3" fillId="0" borderId="29" xfId="0" applyFont="1" applyBorder="1" applyAlignment="1">
      <alignment horizontal="right" vertical="center" wrapText="1"/>
    </xf>
    <xf numFmtId="0" fontId="3" fillId="0" borderId="29" xfId="0" applyFont="1" applyBorder="1" applyAlignment="1">
      <alignment horizontal="justify" vertical="center" wrapText="1"/>
    </xf>
    <xf numFmtId="0" fontId="3" fillId="0" borderId="30" xfId="0" applyFont="1" applyBorder="1" applyAlignment="1">
      <alignment horizontal="justify" vertical="center" wrapText="1"/>
    </xf>
    <xf numFmtId="0" fontId="3" fillId="0" borderId="31" xfId="0" applyFont="1" applyBorder="1" applyAlignment="1">
      <alignment horizontal="right" vertical="center" wrapText="1"/>
    </xf>
    <xf numFmtId="0" fontId="3" fillId="0" borderId="31" xfId="0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5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1.xml"/><Relationship Id="rId16" Type="http://schemas.openxmlformats.org/officeDocument/2006/relationships/calcChain" Target="calcChain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3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chartsheet" Target="chartsheets/sheet2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[Shared OTUs v1.xlsx]Sheet2!PivotTable1</c:name>
    <c:fmtId val="1"/>
  </c:pivotSource>
  <c:chart>
    <c:title>
      <c:overlay val="0"/>
    </c:title>
    <c:autoTitleDeleted val="0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</c:dLbl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</c:dLbl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</c:dLbl>
      </c:pivotFmt>
      <c:pivotFmt>
        <c:idx val="3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4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5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6"/>
        <c:dLbl>
          <c:idx val="0"/>
          <c:layout>
            <c:manualLayout>
              <c:x val="0"/>
              <c:y val="1.8873784907213875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7"/>
        <c:dLbl>
          <c:idx val="0"/>
          <c:layout>
            <c:manualLayout>
              <c:x val="0"/>
              <c:y val="-2.0970872119126443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8"/>
        <c:dLbl>
          <c:idx val="0"/>
          <c:layout>
            <c:manualLayout>
              <c:x val="-2.0519316432094797E-2"/>
              <c:y val="2.0970872119126519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9"/>
        <c:dLbl>
          <c:idx val="0"/>
          <c:layout>
            <c:manualLayout>
              <c:x val="-2.1887270860901115E-2"/>
              <c:y val="-1.8873784907213798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0"/>
        <c:dLbl>
          <c:idx val="0"/>
          <c:layout>
            <c:manualLayout>
              <c:x val="0"/>
              <c:y val="-2.0970872119126519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1"/>
        <c:dLbl>
          <c:idx val="0"/>
          <c:layout>
            <c:manualLayout>
              <c:x val="0"/>
              <c:y val="1.4679610483388511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2"/>
        <c:dLbl>
          <c:idx val="0"/>
          <c:layout>
            <c:manualLayout>
              <c:x val="0"/>
              <c:y val="-1.8873784907213722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3"/>
        <c:dLbl>
          <c:idx val="0"/>
          <c:layout>
            <c:manualLayout>
              <c:x val="1.3679544288063197E-3"/>
              <c:y val="2.0970872119126443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4"/>
        <c:dLbl>
          <c:idx val="0"/>
          <c:layout>
            <c:manualLayout>
              <c:x val="-1.3679544288062195E-3"/>
              <c:y val="-6.291261635737933E-3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5"/>
        <c:dLbl>
          <c:idx val="0"/>
          <c:layout>
            <c:manualLayout>
              <c:x val="1.0031549925925574E-16"/>
              <c:y val="1.2582523271475866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6"/>
        <c:dLbl>
          <c:idx val="0"/>
          <c:layout>
            <c:manualLayout>
              <c:x val="0"/>
              <c:y val="1.4679610483388511E-2"/>
            </c:manualLayout>
          </c:layout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Sheet2!$B$3</c:f>
              <c:strCache>
                <c:ptCount val="1"/>
                <c:pt idx="0">
                  <c:v>Shared OTU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0"/>
                  <c:y val="-2.097087211912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887270860901115E-2"/>
                  <c:y val="-1.8873784907213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2.09708721191265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679544288063197E-3"/>
                  <c:y val="2.097087211912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0031549925925574E-16"/>
                  <c:y val="1.25825232714758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/>
            <c:txPr>
              <a:bodyPr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Sheet2!$A$4:$A$12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cat>
          <c:val>
            <c:numRef>
              <c:f>Sheet2!$B$4:$B$12</c:f>
              <c:numCache>
                <c:formatCode>General</c:formatCode>
                <c:ptCount val="8"/>
                <c:pt idx="0">
                  <c:v>191</c:v>
                </c:pt>
                <c:pt idx="1">
                  <c:v>186</c:v>
                </c:pt>
                <c:pt idx="2">
                  <c:v>222</c:v>
                </c:pt>
                <c:pt idx="3">
                  <c:v>179</c:v>
                </c:pt>
                <c:pt idx="4">
                  <c:v>208</c:v>
                </c:pt>
                <c:pt idx="5">
                  <c:v>179</c:v>
                </c:pt>
                <c:pt idx="6">
                  <c:v>169</c:v>
                </c:pt>
                <c:pt idx="7">
                  <c:v>205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Sheet2!$C$3</c:f>
              <c:strCache>
                <c:ptCount val="1"/>
                <c:pt idx="0">
                  <c:v>External OTU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0"/>
                  <c:y val="1.8873784907213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0519316432094797E-2"/>
                  <c:y val="2.09708721191265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1.46796104833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1.8873784907213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3679544288062195E-3"/>
                  <c:y val="-6.2912616357379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/>
            <c:txPr>
              <a:bodyPr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Sheet2!$A$4:$A$12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cat>
          <c:val>
            <c:numRef>
              <c:f>Sheet2!$C$4:$C$12</c:f>
              <c:numCache>
                <c:formatCode>General</c:formatCode>
                <c:ptCount val="8"/>
                <c:pt idx="0">
                  <c:v>182</c:v>
                </c:pt>
                <c:pt idx="1">
                  <c:v>187</c:v>
                </c:pt>
                <c:pt idx="2">
                  <c:v>151</c:v>
                </c:pt>
                <c:pt idx="3">
                  <c:v>194</c:v>
                </c:pt>
                <c:pt idx="4">
                  <c:v>165</c:v>
                </c:pt>
                <c:pt idx="5">
                  <c:v>194</c:v>
                </c:pt>
                <c:pt idx="6">
                  <c:v>204</c:v>
                </c:pt>
                <c:pt idx="7">
                  <c:v>169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Sheet2!$D$3</c:f>
              <c:strCache>
                <c:ptCount val="1"/>
                <c:pt idx="0">
                  <c:v>Room OTU</c:v>
                </c:pt>
              </c:strCache>
            </c:strRef>
          </c:tx>
          <c:marker>
            <c:symbol val="none"/>
          </c:marker>
          <c:dLbls>
            <c:dLbl>
              <c:idx val="5"/>
              <c:layout>
                <c:manualLayout>
                  <c:x val="0"/>
                  <c:y val="1.46796104833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/>
            <c:txPr>
              <a:bodyPr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Sheet2!$A$4:$A$12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cat>
          <c:val>
            <c:numRef>
              <c:f>Sheet2!$D$4:$D$12</c:f>
              <c:numCache>
                <c:formatCode>General</c:formatCode>
                <c:ptCount val="8"/>
                <c:pt idx="0">
                  <c:v>529</c:v>
                </c:pt>
                <c:pt idx="1">
                  <c:v>323</c:v>
                </c:pt>
                <c:pt idx="2">
                  <c:v>405</c:v>
                </c:pt>
                <c:pt idx="3">
                  <c:v>341</c:v>
                </c:pt>
                <c:pt idx="4">
                  <c:v>392</c:v>
                </c:pt>
                <c:pt idx="5">
                  <c:v>323</c:v>
                </c:pt>
                <c:pt idx="6">
                  <c:v>313</c:v>
                </c:pt>
                <c:pt idx="7">
                  <c:v>407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4628096"/>
        <c:axId val="114629632"/>
      </c:lineChart>
      <c:catAx>
        <c:axId val="1146280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14629632"/>
        <c:crosses val="autoZero"/>
        <c:auto val="1"/>
        <c:lblAlgn val="ctr"/>
        <c:lblOffset val="100"/>
        <c:noMultiLvlLbl val="0"/>
      </c:catAx>
      <c:valAx>
        <c:axId val="1146296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146280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[Shared OTUs v1.xlsx]Sheet3!PivotTable2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Sum of Room</c:v>
                </c:pt>
              </c:strCache>
            </c:strRef>
          </c:tx>
          <c:invertIfNegative val="0"/>
          <c:cat>
            <c:strRef>
              <c:f>Sheet3!$A$4:$A$5</c:f>
              <c:strCache>
                <c:ptCount val="1"/>
                <c:pt idx="0">
                  <c:v>Nebulisation</c:v>
                </c:pt>
              </c:strCache>
            </c:strRef>
          </c:cat>
          <c:val>
            <c:numRef>
              <c:f>Sheet3!$B$4:$B$5</c:f>
              <c:numCache>
                <c:formatCode>General</c:formatCode>
                <c:ptCount val="1"/>
                <c:pt idx="0">
                  <c:v>529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Sum of External</c:v>
                </c:pt>
              </c:strCache>
            </c:strRef>
          </c:tx>
          <c:invertIfNegative val="0"/>
          <c:cat>
            <c:strRef>
              <c:f>Sheet3!$A$4:$A$5</c:f>
              <c:strCache>
                <c:ptCount val="1"/>
                <c:pt idx="0">
                  <c:v>Nebulisation</c:v>
                </c:pt>
              </c:strCache>
            </c:strRef>
          </c:cat>
          <c:val>
            <c:numRef>
              <c:f>Sheet3!$C$4:$C$5</c:f>
              <c:numCache>
                <c:formatCode>General</c:formatCode>
                <c:ptCount val="1"/>
                <c:pt idx="0">
                  <c:v>182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Sum of Shared</c:v>
                </c:pt>
              </c:strCache>
            </c:strRef>
          </c:tx>
          <c:invertIfNegative val="0"/>
          <c:cat>
            <c:strRef>
              <c:f>Sheet3!$A$4:$A$5</c:f>
              <c:strCache>
                <c:ptCount val="1"/>
                <c:pt idx="0">
                  <c:v>Nebulisation</c:v>
                </c:pt>
              </c:strCache>
            </c:strRef>
          </c:cat>
          <c:val>
            <c:numRef>
              <c:f>Sheet3!$D$4:$D$5</c:f>
              <c:numCache>
                <c:formatCode>General</c:formatCode>
                <c:ptCount val="1"/>
                <c:pt idx="0">
                  <c:v>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1455744"/>
        <c:axId val="121457280"/>
      </c:barChart>
      <c:catAx>
        <c:axId val="121455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21457280"/>
        <c:crosses val="autoZero"/>
        <c:auto val="1"/>
        <c:lblAlgn val="ctr"/>
        <c:lblOffset val="100"/>
        <c:noMultiLvlLbl val="0"/>
      </c:catAx>
      <c:valAx>
        <c:axId val="121457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2145574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Sheet1!$B$2</c:f>
              <c:strCache>
                <c:ptCount val="1"/>
                <c:pt idx="0">
                  <c:v>Room</c:v>
                </c:pt>
              </c:strCache>
            </c:strRef>
          </c:tx>
          <c:spPr>
            <a:ln w="19050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6.0399693842722046E-4"/>
                  <c:y val="-0.11729678673302489"/>
                </c:manualLayout>
              </c:layout>
              <c:numFmt formatCode="General" sourceLinked="0"/>
            </c:trendlineLbl>
          </c:trendline>
          <c:xVal>
            <c:strRef>
              <c:f>Sheet1!$A$3:$A$10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xVal>
          <c:yVal>
            <c:numRef>
              <c:f>Sheet1!$B$3:$B$10</c:f>
              <c:numCache>
                <c:formatCode>General</c:formatCode>
                <c:ptCount val="8"/>
                <c:pt idx="0">
                  <c:v>529</c:v>
                </c:pt>
                <c:pt idx="1">
                  <c:v>323</c:v>
                </c:pt>
                <c:pt idx="2">
                  <c:v>405</c:v>
                </c:pt>
                <c:pt idx="3">
                  <c:v>341</c:v>
                </c:pt>
                <c:pt idx="4">
                  <c:v>392</c:v>
                </c:pt>
                <c:pt idx="5">
                  <c:v>323</c:v>
                </c:pt>
                <c:pt idx="6">
                  <c:v>313</c:v>
                </c:pt>
                <c:pt idx="7">
                  <c:v>407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Sheet1!$C$2</c:f>
              <c:strCache>
                <c:ptCount val="1"/>
                <c:pt idx="0">
                  <c:v>External</c:v>
                </c:pt>
              </c:strCache>
            </c:strRef>
          </c:tx>
          <c:spPr>
            <a:ln w="19050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1.2799649711943236E-4"/>
                  <c:y val="-7.5701822890416715E-2"/>
                </c:manualLayout>
              </c:layout>
              <c:numFmt formatCode="General" sourceLinked="0"/>
            </c:trendlineLbl>
          </c:trendline>
          <c:xVal>
            <c:strRef>
              <c:f>Sheet1!$A$3:$A$10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xVal>
          <c:yVal>
            <c:numRef>
              <c:f>Sheet1!$C$3:$C$10</c:f>
              <c:numCache>
                <c:formatCode>General</c:formatCode>
                <c:ptCount val="8"/>
                <c:pt idx="0">
                  <c:v>182</c:v>
                </c:pt>
                <c:pt idx="1">
                  <c:v>187</c:v>
                </c:pt>
                <c:pt idx="2">
                  <c:v>151</c:v>
                </c:pt>
                <c:pt idx="3">
                  <c:v>194</c:v>
                </c:pt>
                <c:pt idx="4">
                  <c:v>165</c:v>
                </c:pt>
                <c:pt idx="5">
                  <c:v>194</c:v>
                </c:pt>
                <c:pt idx="6">
                  <c:v>204</c:v>
                </c:pt>
                <c:pt idx="7">
                  <c:v>169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Sheet1!$D$2</c:f>
              <c:strCache>
                <c:ptCount val="1"/>
                <c:pt idx="0">
                  <c:v>Shared</c:v>
                </c:pt>
              </c:strCache>
            </c:strRef>
          </c:tx>
          <c:spPr>
            <a:ln w="19050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3.0598489210369352E-4"/>
                  <c:y val="7.674551416006152E-2"/>
                </c:manualLayout>
              </c:layout>
              <c:numFmt formatCode="General" sourceLinked="0"/>
            </c:trendlineLbl>
          </c:trendline>
          <c:trendline>
            <c:trendlineType val="linear"/>
            <c:forward val="2"/>
            <c:dispRSqr val="0"/>
            <c:dispEq val="0"/>
          </c:trendline>
          <c:xVal>
            <c:strRef>
              <c:f>Sheet1!$A$3:$A$10</c:f>
              <c:strCache>
                <c:ptCount val="8"/>
                <c:pt idx="0">
                  <c:v>Nebulisation</c:v>
                </c:pt>
                <c:pt idx="1">
                  <c:v>Nurse_Station</c:v>
                </c:pt>
                <c:pt idx="2">
                  <c:v>Procedure_1</c:v>
                </c:pt>
                <c:pt idx="3">
                  <c:v>Resus</c:v>
                </c:pt>
                <c:pt idx="4">
                  <c:v>Triage_Consult_1</c:v>
                </c:pt>
                <c:pt idx="5">
                  <c:v>Triage_Consult_2</c:v>
                </c:pt>
                <c:pt idx="6">
                  <c:v>Triage_waiting</c:v>
                </c:pt>
                <c:pt idx="7">
                  <c:v>Trolley</c:v>
                </c:pt>
              </c:strCache>
            </c:strRef>
          </c:xVal>
          <c:yVal>
            <c:numRef>
              <c:f>Sheet1!$D$3:$D$10</c:f>
              <c:numCache>
                <c:formatCode>General</c:formatCode>
                <c:ptCount val="8"/>
                <c:pt idx="0">
                  <c:v>191</c:v>
                </c:pt>
                <c:pt idx="1">
                  <c:v>186</c:v>
                </c:pt>
                <c:pt idx="2">
                  <c:v>222</c:v>
                </c:pt>
                <c:pt idx="3">
                  <c:v>179</c:v>
                </c:pt>
                <c:pt idx="4">
                  <c:v>208</c:v>
                </c:pt>
                <c:pt idx="5">
                  <c:v>179</c:v>
                </c:pt>
                <c:pt idx="6">
                  <c:v>169</c:v>
                </c:pt>
                <c:pt idx="7">
                  <c:v>205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806208"/>
        <c:axId val="121812480"/>
      </c:scatterChart>
      <c:valAx>
        <c:axId val="121806208"/>
        <c:scaling>
          <c:orientation val="minMax"/>
        </c:scaling>
        <c:delete val="0"/>
        <c:axPos val="b"/>
        <c:title>
          <c:overlay val="0"/>
        </c:title>
        <c:majorTickMark val="out"/>
        <c:minorTickMark val="none"/>
        <c:tickLblPos val="nextTo"/>
        <c:crossAx val="121812480"/>
        <c:crosses val="autoZero"/>
        <c:crossBetween val="midCat"/>
      </c:valAx>
      <c:valAx>
        <c:axId val="121812480"/>
        <c:scaling>
          <c:orientation val="minMax"/>
        </c:scaling>
        <c:delete val="0"/>
        <c:axPos val="l"/>
        <c:majorGridlines/>
        <c:minorGridlines/>
        <c:title>
          <c:overlay val="0"/>
        </c:title>
        <c:numFmt formatCode="General" sourceLinked="1"/>
        <c:majorTickMark val="out"/>
        <c:minorTickMark val="none"/>
        <c:tickLblPos val="nextTo"/>
        <c:crossAx val="1218062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3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3935" cy="605601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13</xdr:row>
      <xdr:rowOff>114300</xdr:rowOff>
    </xdr:from>
    <xdr:to>
      <xdr:col>13</xdr:col>
      <xdr:colOff>228600</xdr:colOff>
      <xdr:row>27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81504" cy="605159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Nice" refreshedDate="43038.472020717592" createdVersion="4" refreshedVersion="4" minRefreshableVersion="3" recordCount="8">
  <cacheSource type="worksheet">
    <worksheetSource ref="A2:D10" sheet="Sheet1"/>
  </cacheSource>
  <cacheFields count="4">
    <cacheField name="KDH Summer" numFmtId="0">
      <sharedItems count="8">
        <s v="Nebulisation"/>
        <s v="Nurse_Station"/>
        <s v="Procedure_1"/>
        <s v="Resus"/>
        <s v="Triage_Consult_1"/>
        <s v="Triage_Consult_2"/>
        <s v="Triage_waiting"/>
        <s v="Trolley"/>
      </sharedItems>
    </cacheField>
    <cacheField name="Room" numFmtId="0">
      <sharedItems containsSemiMixedTypes="0" containsString="0" containsNumber="1" containsInteger="1" minValue="313" maxValue="529"/>
    </cacheField>
    <cacheField name="External" numFmtId="0">
      <sharedItems containsSemiMixedTypes="0" containsString="0" containsNumber="1" containsInteger="1" minValue="151" maxValue="204" count="7">
        <n v="182"/>
        <n v="187"/>
        <n v="151"/>
        <n v="194"/>
        <n v="165"/>
        <n v="204"/>
        <n v="169"/>
      </sharedItems>
    </cacheField>
    <cacheField name="Shared" numFmtId="0">
      <sharedItems containsSemiMixedTypes="0" containsString="0" containsNumber="1" containsInteger="1" minValue="169" maxValue="222" count="7">
        <n v="191"/>
        <n v="186"/>
        <n v="222"/>
        <n v="179"/>
        <n v="208"/>
        <n v="169"/>
        <n v="20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Nice" refreshedDate="43038.478718749997" createdVersion="4" refreshedVersion="4" minRefreshableVersion="3" recordCount="1">
  <cacheSource type="worksheet">
    <worksheetSource ref="A2:D3" sheet="Sheet1"/>
  </cacheSource>
  <cacheFields count="4">
    <cacheField name="KDH Summer" numFmtId="0">
      <sharedItems count="1">
        <s v="Nebulisation"/>
      </sharedItems>
    </cacheField>
    <cacheField name="Room" numFmtId="0">
      <sharedItems containsSemiMixedTypes="0" containsString="0" containsNumber="1" containsInteger="1" minValue="529" maxValue="529"/>
    </cacheField>
    <cacheField name="External" numFmtId="0">
      <sharedItems containsSemiMixedTypes="0" containsString="0" containsNumber="1" containsInteger="1" minValue="182" maxValue="182"/>
    </cacheField>
    <cacheField name="Shared" numFmtId="0">
      <sharedItems containsSemiMixedTypes="0" containsString="0" containsNumber="1" containsInteger="1" minValue="191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JNice" refreshedDate="43039.90370127315" createdVersion="4" refreshedVersion="4" minRefreshableVersion="3" recordCount="18">
  <cacheSource type="worksheet">
    <worksheetSource ref="A2:D20" sheet="Sheet1"/>
  </cacheSource>
  <cacheFields count="4">
    <cacheField name="KDH Summer" numFmtId="0">
      <sharedItems containsBlank="1" count="10">
        <s v="Nebulisation"/>
        <s v="Nurse_Station"/>
        <s v="Procedure_1"/>
        <s v="Resus"/>
        <s v="Triage_Consult_1"/>
        <s v="Triage_Consult_2"/>
        <s v="Triage_waiting"/>
        <s v="Trolley"/>
        <m/>
        <s v="KDH Winter"/>
      </sharedItems>
    </cacheField>
    <cacheField name="Room" numFmtId="0">
      <sharedItems containsString="0" containsBlank="1" containsNumber="1" containsInteger="1" minValue="313" maxValue="749" count="15">
        <n v="529"/>
        <n v="323"/>
        <n v="405"/>
        <n v="341"/>
        <n v="392"/>
        <n v="313"/>
        <n v="407"/>
        <m/>
        <n v="435"/>
        <n v="481"/>
        <n v="466"/>
        <n v="735"/>
        <n v="467"/>
        <n v="485"/>
        <n v="749"/>
      </sharedItems>
    </cacheField>
    <cacheField name="External" numFmtId="0">
      <sharedItems containsString="0" containsBlank="1" containsNumber="1" containsInteger="1" minValue="151" maxValue="243" count="15">
        <n v="182"/>
        <n v="187"/>
        <n v="151"/>
        <n v="194"/>
        <n v="165"/>
        <n v="204"/>
        <n v="169"/>
        <m/>
        <n v="228"/>
        <n v="237"/>
        <n v="224"/>
        <n v="225"/>
        <n v="230"/>
        <n v="243"/>
        <n v="207"/>
      </sharedItems>
    </cacheField>
    <cacheField name="Shared" numFmtId="0">
      <sharedItems containsString="0" containsBlank="1" containsNumber="1" containsInteger="1" minValue="169" maxValue="321" count="16">
        <n v="191"/>
        <n v="186"/>
        <n v="222"/>
        <n v="179"/>
        <n v="208"/>
        <n v="169"/>
        <n v="205"/>
        <m/>
        <n v="287"/>
        <n v="278"/>
        <n v="291"/>
        <n v="290"/>
        <n v="321"/>
        <n v="285"/>
        <n v="272"/>
        <n v="30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JNice" refreshedDate="43039.931445138885" createdVersion="4" refreshedVersion="4" minRefreshableVersion="3" recordCount="33">
  <cacheSource type="worksheet">
    <worksheetSource ref="H2:J35" sheet="Sheet1"/>
  </cacheSource>
  <cacheFields count="3">
    <cacheField name="Room" numFmtId="0">
      <sharedItems containsBlank="1" containsMixedTypes="1" containsNumber="1" containsInteger="1" minValue="311" maxValue="764" count="14">
        <n v="327"/>
        <n v="334"/>
        <n v="340"/>
        <m/>
        <s v="Room"/>
        <n v="764"/>
        <n v="607"/>
        <n v="481"/>
        <n v="311"/>
        <n v="551"/>
        <n v="507"/>
        <n v="635"/>
        <n v="417"/>
        <n v="523"/>
      </sharedItems>
    </cacheField>
    <cacheField name="External" numFmtId="0">
      <sharedItems containsBlank="1" containsMixedTypes="1" containsNumber="1" containsInteger="1" minValue="188" maxValue="302" count="13">
        <n v="252"/>
        <n v="261"/>
        <n v="234"/>
        <m/>
        <s v="External"/>
        <n v="273"/>
        <n v="302"/>
        <n v="276"/>
        <n v="267"/>
        <n v="230"/>
        <n v="188"/>
        <n v="229"/>
        <n v="221"/>
      </sharedItems>
    </cacheField>
    <cacheField name="Shared" numFmtId="0">
      <sharedItems containsBlank="1" containsMixedTypes="1" containsNumber="1" containsInteger="1" minValue="261" maxValue="417" count="13">
        <n v="270"/>
        <n v="261"/>
        <n v="288"/>
        <m/>
        <s v="Shared"/>
        <n v="417"/>
        <n v="388"/>
        <n v="414"/>
        <n v="274"/>
        <n v="311"/>
        <n v="405"/>
        <n v="364"/>
        <n v="37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n v="529"/>
    <x v="0"/>
    <x v="0"/>
  </r>
  <r>
    <x v="1"/>
    <n v="323"/>
    <x v="1"/>
    <x v="1"/>
  </r>
  <r>
    <x v="2"/>
    <n v="405"/>
    <x v="2"/>
    <x v="2"/>
  </r>
  <r>
    <x v="3"/>
    <n v="341"/>
    <x v="3"/>
    <x v="3"/>
  </r>
  <r>
    <x v="4"/>
    <n v="392"/>
    <x v="4"/>
    <x v="4"/>
  </r>
  <r>
    <x v="5"/>
    <n v="323"/>
    <x v="3"/>
    <x v="3"/>
  </r>
  <r>
    <x v="6"/>
    <n v="313"/>
    <x v="5"/>
    <x v="5"/>
  </r>
  <r>
    <x v="7"/>
    <n v="407"/>
    <x v="6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">
  <r>
    <x v="0"/>
    <n v="529"/>
    <n v="182"/>
    <n v="19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8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1"/>
    <x v="3"/>
    <x v="3"/>
  </r>
  <r>
    <x v="6"/>
    <x v="5"/>
    <x v="5"/>
    <x v="5"/>
  </r>
  <r>
    <x v="7"/>
    <x v="6"/>
    <x v="6"/>
    <x v="6"/>
  </r>
  <r>
    <x v="8"/>
    <x v="7"/>
    <x v="7"/>
    <x v="7"/>
  </r>
  <r>
    <x v="9"/>
    <x v="7"/>
    <x v="7"/>
    <x v="7"/>
  </r>
  <r>
    <x v="0"/>
    <x v="8"/>
    <x v="8"/>
    <x v="8"/>
  </r>
  <r>
    <x v="1"/>
    <x v="9"/>
    <x v="9"/>
    <x v="9"/>
  </r>
  <r>
    <x v="2"/>
    <x v="10"/>
    <x v="10"/>
    <x v="10"/>
  </r>
  <r>
    <x v="3"/>
    <x v="8"/>
    <x v="11"/>
    <x v="11"/>
  </r>
  <r>
    <x v="4"/>
    <x v="11"/>
    <x v="3"/>
    <x v="12"/>
  </r>
  <r>
    <x v="5"/>
    <x v="12"/>
    <x v="12"/>
    <x v="13"/>
  </r>
  <r>
    <x v="6"/>
    <x v="13"/>
    <x v="13"/>
    <x v="14"/>
  </r>
  <r>
    <x v="7"/>
    <x v="14"/>
    <x v="14"/>
    <x v="1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3">
  <r>
    <x v="0"/>
    <x v="0"/>
    <x v="0"/>
  </r>
  <r>
    <x v="1"/>
    <x v="1"/>
    <x v="1"/>
  </r>
  <r>
    <x v="2"/>
    <x v="2"/>
    <x v="2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4"/>
    <x v="4"/>
    <x v="4"/>
  </r>
  <r>
    <x v="5"/>
    <x v="5"/>
    <x v="5"/>
  </r>
  <r>
    <x v="6"/>
    <x v="6"/>
    <x v="6"/>
  </r>
  <r>
    <x v="7"/>
    <x v="7"/>
    <x v="7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4"/>
    <x v="4"/>
    <x v="4"/>
  </r>
  <r>
    <x v="8"/>
    <x v="8"/>
    <x v="8"/>
  </r>
  <r>
    <x v="9"/>
    <x v="9"/>
    <x v="9"/>
  </r>
  <r>
    <x v="10"/>
    <x v="8"/>
    <x v="8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3"/>
    <x v="3"/>
    <x v="3"/>
  </r>
  <r>
    <x v="4"/>
    <x v="4"/>
    <x v="4"/>
  </r>
  <r>
    <x v="11"/>
    <x v="10"/>
    <x v="10"/>
  </r>
  <r>
    <x v="12"/>
    <x v="11"/>
    <x v="11"/>
  </r>
  <r>
    <x v="13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2">
  <location ref="A3:D12" firstHeaderRow="0" firstDataRow="1" firstDataCol="1"/>
  <pivotFields count="4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hared OTU" fld="3" baseField="0" baseItem="0"/>
    <dataField name="External OTU" fld="2" baseField="0" baseItem="0"/>
    <dataField name="Room OTU" fld="1" baseField="0" baseItem="0"/>
  </dataFields>
  <chartFormats count="14">
    <chartFormat chart="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11">
      <pivotArea type="data" outline="0" fieldPosition="0">
        <references count="2">
          <reference field="4294967294" count="1" selected="0">
            <x v="1"/>
          </reference>
          <reference field="0" count="1" selected="0">
            <x v="4"/>
          </reference>
        </references>
      </pivotArea>
    </chartFormat>
    <chartFormat chart="1" format="12">
      <pivotArea type="data" outline="0" fieldPosition="0">
        <references count="2">
          <reference field="4294967294" count="1" selected="0">
            <x v="1"/>
          </reference>
          <reference field="0" count="1" selected="0">
            <x v="5"/>
          </reference>
        </references>
      </pivotArea>
    </chartFormat>
    <chartFormat chart="1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14">
      <pivotArea type="data" outline="0" fieldPosition="0">
        <references count="2">
          <reference field="4294967294" count="1" selected="0">
            <x v="1"/>
          </reference>
          <reference field="0" count="1" selected="0">
            <x v="6"/>
          </reference>
        </references>
      </pivotArea>
    </chartFormat>
    <chartFormat chart="1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6">
      <pivotArea type="data" outline="0" fieldPosition="0">
        <references count="2">
          <reference field="4294967294" count="1" selected="0">
            <x v="2"/>
          </reference>
          <reference field="0" count="1" selected="0">
            <x v="5"/>
          </reference>
        </references>
      </pivotArea>
    </chartFormat>
  </chart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A3:D5" firstHeaderRow="0" firstDataRow="1" firstDataCol="1"/>
  <pivotFields count="4">
    <pivotField axis="axisRow" showAll="0">
      <items count="2"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oom" fld="1" baseField="0" baseItem="0"/>
    <dataField name="Sum of External" fld="2" baseField="0" baseItem="0"/>
    <dataField name="Sum of Shared" fld="3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32" firstHeaderRow="0" firstDataRow="1" firstDataCol="1"/>
  <pivotFields count="4">
    <pivotField axis="axisRow" showAll="0">
      <items count="11"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16">
        <item x="5"/>
        <item x="1"/>
        <item x="3"/>
        <item x="4"/>
        <item x="2"/>
        <item x="6"/>
        <item x="8"/>
        <item x="10"/>
        <item x="12"/>
        <item x="9"/>
        <item x="13"/>
        <item x="0"/>
        <item x="11"/>
        <item x="14"/>
        <item x="7"/>
        <item t="default"/>
      </items>
    </pivotField>
    <pivotField dataField="1" showAll="0">
      <items count="16">
        <item x="2"/>
        <item x="4"/>
        <item x="6"/>
        <item x="0"/>
        <item x="1"/>
        <item x="3"/>
        <item x="5"/>
        <item x="14"/>
        <item x="10"/>
        <item x="11"/>
        <item x="8"/>
        <item x="12"/>
        <item x="9"/>
        <item x="13"/>
        <item x="7"/>
        <item t="default"/>
      </items>
    </pivotField>
    <pivotField dataField="1" showAll="0">
      <items count="17">
        <item x="5"/>
        <item x="3"/>
        <item x="1"/>
        <item x="0"/>
        <item x="6"/>
        <item x="4"/>
        <item x="2"/>
        <item x="14"/>
        <item x="9"/>
        <item x="13"/>
        <item x="8"/>
        <item x="11"/>
        <item x="10"/>
        <item x="15"/>
        <item x="12"/>
        <item x="7"/>
        <item t="default"/>
      </items>
    </pivotField>
  </pivotFields>
  <rowFields count="2">
    <field x="0"/>
    <field x="1"/>
  </rowFields>
  <rowItems count="29">
    <i>
      <x/>
    </i>
    <i r="1">
      <x v="14"/>
    </i>
    <i>
      <x v="1"/>
    </i>
    <i r="1">
      <x v="6"/>
    </i>
    <i r="1">
      <x v="11"/>
    </i>
    <i>
      <x v="2"/>
    </i>
    <i r="1">
      <x v="1"/>
    </i>
    <i r="1">
      <x v="9"/>
    </i>
    <i>
      <x v="3"/>
    </i>
    <i r="1">
      <x v="4"/>
    </i>
    <i r="1">
      <x v="7"/>
    </i>
    <i>
      <x v="4"/>
    </i>
    <i r="1">
      <x v="2"/>
    </i>
    <i r="1">
      <x v="6"/>
    </i>
    <i>
      <x v="5"/>
    </i>
    <i r="1">
      <x v="3"/>
    </i>
    <i r="1">
      <x v="12"/>
    </i>
    <i>
      <x v="6"/>
    </i>
    <i r="1">
      <x v="1"/>
    </i>
    <i r="1">
      <x v="8"/>
    </i>
    <i>
      <x v="7"/>
    </i>
    <i r="1">
      <x/>
    </i>
    <i r="1">
      <x v="10"/>
    </i>
    <i>
      <x v="8"/>
    </i>
    <i r="1">
      <x v="5"/>
    </i>
    <i r="1">
      <x v="13"/>
    </i>
    <i>
      <x v="9"/>
    </i>
    <i r="1"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Shared" fld="3" subtotal="count" baseField="0" baseItem="0"/>
    <dataField name="Count of External" fld="2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5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8" firstHeaderRow="0" firstDataRow="1" firstDataCol="1"/>
  <pivotFields count="3">
    <pivotField axis="axisRow" showAll="0">
      <items count="15">
        <item x="8"/>
        <item x="0"/>
        <item x="1"/>
        <item x="2"/>
        <item x="12"/>
        <item x="7"/>
        <item x="10"/>
        <item x="13"/>
        <item x="9"/>
        <item x="6"/>
        <item x="11"/>
        <item x="5"/>
        <item x="4"/>
        <item x="3"/>
        <item t="default"/>
      </items>
    </pivotField>
    <pivotField dataField="1" showAll="0">
      <items count="14">
        <item x="10"/>
        <item x="12"/>
        <item x="11"/>
        <item x="9"/>
        <item x="2"/>
        <item x="0"/>
        <item x="1"/>
        <item x="8"/>
        <item x="5"/>
        <item x="7"/>
        <item x="6"/>
        <item x="4"/>
        <item x="3"/>
        <item t="default"/>
      </items>
    </pivotField>
    <pivotField dataField="1" showAll="0">
      <items count="14">
        <item x="1"/>
        <item x="0"/>
        <item x="8"/>
        <item x="2"/>
        <item x="9"/>
        <item x="11"/>
        <item x="12"/>
        <item x="6"/>
        <item x="10"/>
        <item x="7"/>
        <item x="5"/>
        <item x="4"/>
        <item x="3"/>
        <item t="default"/>
      </items>
    </pivotField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Shared" fld="2" subtotal="count" baseField="0" baseItem="0"/>
    <dataField name="Count of External" fld="1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2"/>
  <sheetViews>
    <sheetView workbookViewId="0">
      <selection activeCell="D4" sqref="A3:D4"/>
    </sheetView>
  </sheetViews>
  <sheetFormatPr defaultRowHeight="15.75" x14ac:dyDescent="0.25"/>
  <cols>
    <col min="1" max="1" width="15.25" bestFit="1" customWidth="1"/>
    <col min="2" max="2" width="10.5" customWidth="1"/>
    <col min="3" max="3" width="11.625" customWidth="1"/>
    <col min="4" max="4" width="9.625" customWidth="1"/>
  </cols>
  <sheetData>
    <row r="3" spans="1:4" x14ac:dyDescent="0.25">
      <c r="A3" s="18" t="s">
        <v>28</v>
      </c>
      <c r="B3" t="s">
        <v>30</v>
      </c>
      <c r="C3" t="s">
        <v>31</v>
      </c>
      <c r="D3" t="s">
        <v>32</v>
      </c>
    </row>
    <row r="4" spans="1:4" x14ac:dyDescent="0.25">
      <c r="A4" s="19" t="s">
        <v>1</v>
      </c>
      <c r="B4" s="17">
        <v>191</v>
      </c>
      <c r="C4" s="17">
        <v>182</v>
      </c>
      <c r="D4" s="17">
        <v>529</v>
      </c>
    </row>
    <row r="5" spans="1:4" x14ac:dyDescent="0.25">
      <c r="A5" s="19" t="s">
        <v>2</v>
      </c>
      <c r="B5" s="17">
        <v>186</v>
      </c>
      <c r="C5" s="17">
        <v>187</v>
      </c>
      <c r="D5" s="17">
        <v>323</v>
      </c>
    </row>
    <row r="6" spans="1:4" x14ac:dyDescent="0.25">
      <c r="A6" s="19" t="s">
        <v>3</v>
      </c>
      <c r="B6" s="17">
        <v>222</v>
      </c>
      <c r="C6" s="17">
        <v>151</v>
      </c>
      <c r="D6" s="17">
        <v>405</v>
      </c>
    </row>
    <row r="7" spans="1:4" x14ac:dyDescent="0.25">
      <c r="A7" s="19" t="s">
        <v>4</v>
      </c>
      <c r="B7" s="17">
        <v>179</v>
      </c>
      <c r="C7" s="17">
        <v>194</v>
      </c>
      <c r="D7" s="17">
        <v>341</v>
      </c>
    </row>
    <row r="8" spans="1:4" x14ac:dyDescent="0.25">
      <c r="A8" s="19" t="s">
        <v>5</v>
      </c>
      <c r="B8" s="17">
        <v>208</v>
      </c>
      <c r="C8" s="17">
        <v>165</v>
      </c>
      <c r="D8" s="17">
        <v>392</v>
      </c>
    </row>
    <row r="9" spans="1:4" x14ac:dyDescent="0.25">
      <c r="A9" s="19" t="s">
        <v>6</v>
      </c>
      <c r="B9" s="17">
        <v>179</v>
      </c>
      <c r="C9" s="17">
        <v>194</v>
      </c>
      <c r="D9" s="17">
        <v>323</v>
      </c>
    </row>
    <row r="10" spans="1:4" x14ac:dyDescent="0.25">
      <c r="A10" s="19" t="s">
        <v>7</v>
      </c>
      <c r="B10" s="17">
        <v>169</v>
      </c>
      <c r="C10" s="17">
        <v>204</v>
      </c>
      <c r="D10" s="17">
        <v>313</v>
      </c>
    </row>
    <row r="11" spans="1:4" x14ac:dyDescent="0.25">
      <c r="A11" s="19" t="s">
        <v>14</v>
      </c>
      <c r="B11" s="17">
        <v>205</v>
      </c>
      <c r="C11" s="17">
        <v>169</v>
      </c>
      <c r="D11" s="17">
        <v>407</v>
      </c>
    </row>
    <row r="12" spans="1:4" x14ac:dyDescent="0.25">
      <c r="A12" s="19" t="s">
        <v>29</v>
      </c>
      <c r="B12" s="17">
        <v>1539</v>
      </c>
      <c r="C12" s="17">
        <v>1446</v>
      </c>
      <c r="D12" s="17">
        <v>3033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"/>
  <sheetViews>
    <sheetView workbookViewId="0">
      <selection activeCell="D14" sqref="D14"/>
    </sheetView>
  </sheetViews>
  <sheetFormatPr defaultRowHeight="15.75" x14ac:dyDescent="0.25"/>
  <cols>
    <col min="1" max="1" width="12.125" bestFit="1" customWidth="1"/>
    <col min="2" max="2" width="11.5" bestFit="1" customWidth="1"/>
    <col min="3" max="3" width="13.625" bestFit="1" customWidth="1"/>
    <col min="4" max="4" width="12.375" bestFit="1" customWidth="1"/>
  </cols>
  <sheetData>
    <row r="3" spans="1:4" x14ac:dyDescent="0.25">
      <c r="A3" s="18" t="s">
        <v>28</v>
      </c>
      <c r="B3" t="s">
        <v>27</v>
      </c>
      <c r="C3" t="s">
        <v>26</v>
      </c>
      <c r="D3" t="s">
        <v>25</v>
      </c>
    </row>
    <row r="4" spans="1:4" x14ac:dyDescent="0.25">
      <c r="A4" s="19" t="s">
        <v>1</v>
      </c>
      <c r="B4" s="17">
        <v>529</v>
      </c>
      <c r="C4" s="17">
        <v>182</v>
      </c>
      <c r="D4" s="17">
        <v>191</v>
      </c>
    </row>
    <row r="5" spans="1:4" x14ac:dyDescent="0.25">
      <c r="A5" s="19" t="s">
        <v>29</v>
      </c>
      <c r="B5" s="17">
        <v>529</v>
      </c>
      <c r="C5" s="17">
        <v>182</v>
      </c>
      <c r="D5" s="17">
        <v>191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2"/>
  <sheetViews>
    <sheetView workbookViewId="0">
      <selection activeCell="A4" sqref="A4"/>
    </sheetView>
  </sheetViews>
  <sheetFormatPr defaultRowHeight="15.75" x14ac:dyDescent="0.25"/>
  <cols>
    <col min="1" max="1" width="17" customWidth="1"/>
    <col min="2" max="2" width="13.875" customWidth="1"/>
    <col min="3" max="4" width="15" customWidth="1"/>
    <col min="5" max="15" width="3.875" customWidth="1"/>
    <col min="16" max="16" width="6.5" customWidth="1"/>
    <col min="17" max="17" width="13.875" bestFit="1" customWidth="1"/>
    <col min="18" max="30" width="3.875" customWidth="1"/>
    <col min="31" max="31" width="6.5" customWidth="1"/>
    <col min="32" max="32" width="17.75" bestFit="1" customWidth="1"/>
    <col min="33" max="33" width="18.625" bestFit="1" customWidth="1"/>
  </cols>
  <sheetData>
    <row r="3" spans="1:3" x14ac:dyDescent="0.25">
      <c r="A3" s="18" t="s">
        <v>28</v>
      </c>
      <c r="B3" t="s">
        <v>36</v>
      </c>
      <c r="C3" t="s">
        <v>35</v>
      </c>
    </row>
    <row r="4" spans="1:3" x14ac:dyDescent="0.25">
      <c r="A4" s="19" t="s">
        <v>11</v>
      </c>
      <c r="B4" s="17"/>
      <c r="C4" s="17"/>
    </row>
    <row r="5" spans="1:3" x14ac:dyDescent="0.25">
      <c r="A5" s="45" t="s">
        <v>34</v>
      </c>
      <c r="B5" s="17"/>
      <c r="C5" s="17"/>
    </row>
    <row r="6" spans="1:3" x14ac:dyDescent="0.25">
      <c r="A6" s="19" t="s">
        <v>1</v>
      </c>
      <c r="B6" s="17">
        <v>2</v>
      </c>
      <c r="C6" s="17">
        <v>2</v>
      </c>
    </row>
    <row r="7" spans="1:3" x14ac:dyDescent="0.25">
      <c r="A7" s="45">
        <v>435</v>
      </c>
      <c r="B7" s="17">
        <v>1</v>
      </c>
      <c r="C7" s="17">
        <v>1</v>
      </c>
    </row>
    <row r="8" spans="1:3" x14ac:dyDescent="0.25">
      <c r="A8" s="45">
        <v>529</v>
      </c>
      <c r="B8" s="17">
        <v>1</v>
      </c>
      <c r="C8" s="17">
        <v>1</v>
      </c>
    </row>
    <row r="9" spans="1:3" x14ac:dyDescent="0.25">
      <c r="A9" s="19" t="s">
        <v>2</v>
      </c>
      <c r="B9" s="17">
        <v>2</v>
      </c>
      <c r="C9" s="17">
        <v>2</v>
      </c>
    </row>
    <row r="10" spans="1:3" x14ac:dyDescent="0.25">
      <c r="A10" s="45">
        <v>323</v>
      </c>
      <c r="B10" s="17">
        <v>1</v>
      </c>
      <c r="C10" s="17">
        <v>1</v>
      </c>
    </row>
    <row r="11" spans="1:3" x14ac:dyDescent="0.25">
      <c r="A11" s="45">
        <v>481</v>
      </c>
      <c r="B11" s="17">
        <v>1</v>
      </c>
      <c r="C11" s="17">
        <v>1</v>
      </c>
    </row>
    <row r="12" spans="1:3" x14ac:dyDescent="0.25">
      <c r="A12" s="19" t="s">
        <v>3</v>
      </c>
      <c r="B12" s="17">
        <v>2</v>
      </c>
      <c r="C12" s="17">
        <v>2</v>
      </c>
    </row>
    <row r="13" spans="1:3" x14ac:dyDescent="0.25">
      <c r="A13" s="45">
        <v>405</v>
      </c>
      <c r="B13" s="17">
        <v>1</v>
      </c>
      <c r="C13" s="17">
        <v>1</v>
      </c>
    </row>
    <row r="14" spans="1:3" x14ac:dyDescent="0.25">
      <c r="A14" s="45">
        <v>466</v>
      </c>
      <c r="B14" s="17">
        <v>1</v>
      </c>
      <c r="C14" s="17">
        <v>1</v>
      </c>
    </row>
    <row r="15" spans="1:3" x14ac:dyDescent="0.25">
      <c r="A15" s="19" t="s">
        <v>4</v>
      </c>
      <c r="B15" s="17">
        <v>2</v>
      </c>
      <c r="C15" s="17">
        <v>2</v>
      </c>
    </row>
    <row r="16" spans="1:3" x14ac:dyDescent="0.25">
      <c r="A16" s="45">
        <v>341</v>
      </c>
      <c r="B16" s="17">
        <v>1</v>
      </c>
      <c r="C16" s="17">
        <v>1</v>
      </c>
    </row>
    <row r="17" spans="1:3" x14ac:dyDescent="0.25">
      <c r="A17" s="45">
        <v>435</v>
      </c>
      <c r="B17" s="17">
        <v>1</v>
      </c>
      <c r="C17" s="17">
        <v>1</v>
      </c>
    </row>
    <row r="18" spans="1:3" x14ac:dyDescent="0.25">
      <c r="A18" s="19" t="s">
        <v>5</v>
      </c>
      <c r="B18" s="17">
        <v>2</v>
      </c>
      <c r="C18" s="17">
        <v>2</v>
      </c>
    </row>
    <row r="19" spans="1:3" x14ac:dyDescent="0.25">
      <c r="A19" s="45">
        <v>392</v>
      </c>
      <c r="B19" s="17">
        <v>1</v>
      </c>
      <c r="C19" s="17">
        <v>1</v>
      </c>
    </row>
    <row r="20" spans="1:3" x14ac:dyDescent="0.25">
      <c r="A20" s="45">
        <v>735</v>
      </c>
      <c r="B20" s="17">
        <v>1</v>
      </c>
      <c r="C20" s="17">
        <v>1</v>
      </c>
    </row>
    <row r="21" spans="1:3" x14ac:dyDescent="0.25">
      <c r="A21" s="19" t="s">
        <v>6</v>
      </c>
      <c r="B21" s="17">
        <v>2</v>
      </c>
      <c r="C21" s="17">
        <v>2</v>
      </c>
    </row>
    <row r="22" spans="1:3" x14ac:dyDescent="0.25">
      <c r="A22" s="45">
        <v>323</v>
      </c>
      <c r="B22" s="17">
        <v>1</v>
      </c>
      <c r="C22" s="17">
        <v>1</v>
      </c>
    </row>
    <row r="23" spans="1:3" x14ac:dyDescent="0.25">
      <c r="A23" s="45">
        <v>467</v>
      </c>
      <c r="B23" s="17">
        <v>1</v>
      </c>
      <c r="C23" s="17">
        <v>1</v>
      </c>
    </row>
    <row r="24" spans="1:3" x14ac:dyDescent="0.25">
      <c r="A24" s="19" t="s">
        <v>7</v>
      </c>
      <c r="B24" s="17">
        <v>2</v>
      </c>
      <c r="C24" s="17">
        <v>2</v>
      </c>
    </row>
    <row r="25" spans="1:3" x14ac:dyDescent="0.25">
      <c r="A25" s="45">
        <v>313</v>
      </c>
      <c r="B25" s="17">
        <v>1</v>
      </c>
      <c r="C25" s="17">
        <v>1</v>
      </c>
    </row>
    <row r="26" spans="1:3" x14ac:dyDescent="0.25">
      <c r="A26" s="45">
        <v>485</v>
      </c>
      <c r="B26" s="17">
        <v>1</v>
      </c>
      <c r="C26" s="17">
        <v>1</v>
      </c>
    </row>
    <row r="27" spans="1:3" x14ac:dyDescent="0.25">
      <c r="A27" s="19" t="s">
        <v>14</v>
      </c>
      <c r="B27" s="17">
        <v>2</v>
      </c>
      <c r="C27" s="17">
        <v>2</v>
      </c>
    </row>
    <row r="28" spans="1:3" x14ac:dyDescent="0.25">
      <c r="A28" s="45">
        <v>407</v>
      </c>
      <c r="B28" s="17">
        <v>1</v>
      </c>
      <c r="C28" s="17">
        <v>1</v>
      </c>
    </row>
    <row r="29" spans="1:3" x14ac:dyDescent="0.25">
      <c r="A29" s="45">
        <v>749</v>
      </c>
      <c r="B29" s="17">
        <v>1</v>
      </c>
      <c r="C29" s="17">
        <v>1</v>
      </c>
    </row>
    <row r="30" spans="1:3" x14ac:dyDescent="0.25">
      <c r="A30" s="19" t="s">
        <v>34</v>
      </c>
      <c r="B30" s="17"/>
      <c r="C30" s="17"/>
    </row>
    <row r="31" spans="1:3" x14ac:dyDescent="0.25">
      <c r="A31" s="45" t="s">
        <v>34</v>
      </c>
      <c r="B31" s="17"/>
      <c r="C31" s="17"/>
    </row>
    <row r="32" spans="1:3" x14ac:dyDescent="0.25">
      <c r="A32" s="19" t="s">
        <v>29</v>
      </c>
      <c r="B32" s="17">
        <v>16</v>
      </c>
      <c r="C32" s="17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8"/>
  <sheetViews>
    <sheetView workbookViewId="0">
      <selection activeCell="A3" sqref="A3"/>
    </sheetView>
  </sheetViews>
  <sheetFormatPr defaultRowHeight="15.75" x14ac:dyDescent="0.25"/>
  <cols>
    <col min="1" max="1" width="12.125" customWidth="1"/>
    <col min="2" max="2" width="13.875" customWidth="1"/>
    <col min="3" max="3" width="15" customWidth="1"/>
    <col min="4" max="12" width="3.875" customWidth="1"/>
    <col min="13" max="13" width="7.5" customWidth="1"/>
    <col min="14" max="14" width="6.5" customWidth="1"/>
    <col min="15" max="15" width="10.375" bestFit="1" customWidth="1"/>
  </cols>
  <sheetData>
    <row r="3" spans="1:3" x14ac:dyDescent="0.25">
      <c r="A3" s="18" t="s">
        <v>28</v>
      </c>
      <c r="B3" t="s">
        <v>36</v>
      </c>
      <c r="C3" t="s">
        <v>35</v>
      </c>
    </row>
    <row r="4" spans="1:3" x14ac:dyDescent="0.25">
      <c r="A4" s="19">
        <v>311</v>
      </c>
      <c r="B4" s="17">
        <v>1</v>
      </c>
      <c r="C4" s="17">
        <v>1</v>
      </c>
    </row>
    <row r="5" spans="1:3" x14ac:dyDescent="0.25">
      <c r="A5" s="19">
        <v>327</v>
      </c>
      <c r="B5" s="17">
        <v>1</v>
      </c>
      <c r="C5" s="17">
        <v>1</v>
      </c>
    </row>
    <row r="6" spans="1:3" x14ac:dyDescent="0.25">
      <c r="A6" s="19">
        <v>334</v>
      </c>
      <c r="B6" s="17">
        <v>1</v>
      </c>
      <c r="C6" s="17">
        <v>1</v>
      </c>
    </row>
    <row r="7" spans="1:3" x14ac:dyDescent="0.25">
      <c r="A7" s="19">
        <v>340</v>
      </c>
      <c r="B7" s="17">
        <v>1</v>
      </c>
      <c r="C7" s="17">
        <v>1</v>
      </c>
    </row>
    <row r="8" spans="1:3" x14ac:dyDescent="0.25">
      <c r="A8" s="19">
        <v>417</v>
      </c>
      <c r="B8" s="17">
        <v>1</v>
      </c>
      <c r="C8" s="17">
        <v>1</v>
      </c>
    </row>
    <row r="9" spans="1:3" x14ac:dyDescent="0.25">
      <c r="A9" s="19">
        <v>481</v>
      </c>
      <c r="B9" s="17">
        <v>1</v>
      </c>
      <c r="C9" s="17">
        <v>1</v>
      </c>
    </row>
    <row r="10" spans="1:3" x14ac:dyDescent="0.25">
      <c r="A10" s="19">
        <v>507</v>
      </c>
      <c r="B10" s="17">
        <v>1</v>
      </c>
      <c r="C10" s="17">
        <v>1</v>
      </c>
    </row>
    <row r="11" spans="1:3" x14ac:dyDescent="0.25">
      <c r="A11" s="19">
        <v>523</v>
      </c>
      <c r="B11" s="17">
        <v>1</v>
      </c>
      <c r="C11" s="17">
        <v>1</v>
      </c>
    </row>
    <row r="12" spans="1:3" x14ac:dyDescent="0.25">
      <c r="A12" s="19">
        <v>551</v>
      </c>
      <c r="B12" s="17">
        <v>1</v>
      </c>
      <c r="C12" s="17">
        <v>1</v>
      </c>
    </row>
    <row r="13" spans="1:3" x14ac:dyDescent="0.25">
      <c r="A13" s="19">
        <v>607</v>
      </c>
      <c r="B13" s="17">
        <v>1</v>
      </c>
      <c r="C13" s="17">
        <v>1</v>
      </c>
    </row>
    <row r="14" spans="1:3" x14ac:dyDescent="0.25">
      <c r="A14" s="19">
        <v>635</v>
      </c>
      <c r="B14" s="17">
        <v>1</v>
      </c>
      <c r="C14" s="17">
        <v>1</v>
      </c>
    </row>
    <row r="15" spans="1:3" x14ac:dyDescent="0.25">
      <c r="A15" s="19">
        <v>764</v>
      </c>
      <c r="B15" s="17">
        <v>1</v>
      </c>
      <c r="C15" s="17">
        <v>1</v>
      </c>
    </row>
    <row r="16" spans="1:3" x14ac:dyDescent="0.25">
      <c r="A16" s="19" t="s">
        <v>8</v>
      </c>
      <c r="B16" s="17">
        <v>3</v>
      </c>
      <c r="C16" s="17">
        <v>3</v>
      </c>
    </row>
    <row r="17" spans="1:3" x14ac:dyDescent="0.25">
      <c r="A17" s="19" t="s">
        <v>34</v>
      </c>
      <c r="B17" s="17"/>
      <c r="C17" s="17"/>
    </row>
    <row r="18" spans="1:3" x14ac:dyDescent="0.25">
      <c r="A18" s="19" t="s">
        <v>29</v>
      </c>
      <c r="B18" s="17">
        <v>15</v>
      </c>
      <c r="C18" s="17">
        <v>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U43"/>
  <sheetViews>
    <sheetView topLeftCell="B5" zoomScale="80" zoomScaleNormal="80" workbookViewId="0">
      <selection activeCell="E33" sqref="E33:E40"/>
    </sheetView>
  </sheetViews>
  <sheetFormatPr defaultColWidth="11" defaultRowHeight="15.75" x14ac:dyDescent="0.25"/>
  <cols>
    <col min="1" max="1" width="17.125" customWidth="1"/>
    <col min="2" max="2" width="6.125" customWidth="1"/>
    <col min="3" max="3" width="8.125" customWidth="1"/>
    <col min="4" max="4" width="7.875" customWidth="1"/>
    <col min="5" max="5" width="5.75" customWidth="1"/>
    <col min="6" max="6" width="5.25" customWidth="1"/>
    <col min="7" max="7" width="13.125" bestFit="1" customWidth="1"/>
    <col min="8" max="8" width="6.5" customWidth="1"/>
    <col min="9" max="9" width="8" customWidth="1"/>
    <col min="10" max="10" width="7.875" customWidth="1"/>
    <col min="11" max="11" width="6.5" customWidth="1"/>
    <col min="12" max="12" width="9.5" customWidth="1"/>
    <col min="13" max="13" width="16.75" customWidth="1"/>
    <col min="14" max="14" width="8.75" customWidth="1"/>
    <col min="15" max="15" width="6.25" customWidth="1"/>
    <col min="16" max="16" width="6" customWidth="1"/>
    <col min="17" max="18" width="7.375" customWidth="1"/>
    <col min="19" max="19" width="6.125" customWidth="1"/>
    <col min="20" max="20" width="15.25" customWidth="1"/>
    <col min="21" max="21" width="14.5" customWidth="1"/>
  </cols>
  <sheetData>
    <row r="1" spans="1:21" ht="16.5" thickBot="1" x14ac:dyDescent="0.3">
      <c r="A1" s="48" t="s">
        <v>23</v>
      </c>
      <c r="B1" s="48"/>
      <c r="C1" s="48"/>
      <c r="D1" s="48"/>
      <c r="E1" s="28"/>
      <c r="F1" s="28"/>
      <c r="G1" s="48" t="s">
        <v>24</v>
      </c>
      <c r="H1" s="48"/>
      <c r="I1" s="48"/>
      <c r="J1" s="48"/>
      <c r="K1" s="28"/>
      <c r="L1" s="28"/>
      <c r="M1" s="48" t="s">
        <v>23</v>
      </c>
      <c r="N1" s="48"/>
      <c r="O1" s="48"/>
      <c r="P1" s="48"/>
      <c r="Q1" s="48"/>
      <c r="R1" s="28"/>
      <c r="S1" s="28"/>
      <c r="T1" s="28"/>
    </row>
    <row r="2" spans="1:21" x14ac:dyDescent="0.25">
      <c r="A2" s="4" t="s">
        <v>0</v>
      </c>
      <c r="B2" s="12" t="s">
        <v>8</v>
      </c>
      <c r="C2" s="12" t="s">
        <v>9</v>
      </c>
      <c r="D2" s="13" t="s">
        <v>10</v>
      </c>
      <c r="E2" s="20"/>
      <c r="F2" s="29" t="s">
        <v>33</v>
      </c>
      <c r="G2" s="24"/>
      <c r="H2" s="12" t="s">
        <v>8</v>
      </c>
      <c r="I2" s="12" t="s">
        <v>9</v>
      </c>
      <c r="J2" s="13" t="s">
        <v>10</v>
      </c>
      <c r="K2" s="20"/>
      <c r="L2" s="44" t="s">
        <v>33</v>
      </c>
      <c r="M2" s="24" t="s">
        <v>37</v>
      </c>
      <c r="N2" s="12" t="s">
        <v>38</v>
      </c>
      <c r="O2" s="12" t="s">
        <v>20</v>
      </c>
      <c r="P2" s="13" t="s">
        <v>21</v>
      </c>
      <c r="Q2" s="14" t="s">
        <v>10</v>
      </c>
      <c r="R2" s="38" t="s">
        <v>21</v>
      </c>
      <c r="S2" s="38" t="s">
        <v>39</v>
      </c>
      <c r="T2" s="29" t="s">
        <v>40</v>
      </c>
      <c r="U2" s="29" t="s">
        <v>41</v>
      </c>
    </row>
    <row r="3" spans="1:21" x14ac:dyDescent="0.25">
      <c r="A3" s="41" t="s">
        <v>1</v>
      </c>
      <c r="B3" s="2">
        <v>529</v>
      </c>
      <c r="C3" s="2">
        <v>182</v>
      </c>
      <c r="D3" s="10">
        <v>191</v>
      </c>
      <c r="E3" s="36">
        <f>SUM(B3+D3)</f>
        <v>720</v>
      </c>
      <c r="F3" s="37">
        <f>SUM(D3/E3)</f>
        <v>0.26527777777777778</v>
      </c>
      <c r="G3" s="25" t="s">
        <v>15</v>
      </c>
      <c r="H3" s="2">
        <v>327</v>
      </c>
      <c r="I3" s="2">
        <v>252</v>
      </c>
      <c r="J3" s="10">
        <v>270</v>
      </c>
      <c r="K3" s="36">
        <f>SUM(H3+J3)</f>
        <v>597</v>
      </c>
      <c r="L3" s="37">
        <f>SUM(J3/K3)</f>
        <v>0.45226130653266333</v>
      </c>
      <c r="M3" s="25" t="s">
        <v>1</v>
      </c>
      <c r="N3" s="2" t="s">
        <v>18</v>
      </c>
      <c r="O3" s="2">
        <v>258</v>
      </c>
      <c r="P3" s="10">
        <v>429</v>
      </c>
      <c r="Q3" s="10">
        <v>291</v>
      </c>
      <c r="R3" s="47">
        <f>SUM(P3:Q3)</f>
        <v>720</v>
      </c>
      <c r="S3" s="47">
        <f>SUM(O3+Q3)</f>
        <v>549</v>
      </c>
      <c r="T3" s="46">
        <f>SUM(P3/R3)</f>
        <v>0.59583333333333333</v>
      </c>
      <c r="U3" s="46">
        <f>SUM(Q3/S3)</f>
        <v>0.5300546448087432</v>
      </c>
    </row>
    <row r="4" spans="1:21" x14ac:dyDescent="0.25">
      <c r="A4" s="6" t="s">
        <v>2</v>
      </c>
      <c r="B4" s="2">
        <v>323</v>
      </c>
      <c r="C4" s="2">
        <v>187</v>
      </c>
      <c r="D4" s="10">
        <v>186</v>
      </c>
      <c r="E4" s="36">
        <f t="shared" ref="E4:E9" si="0">SUM(B4+D4)</f>
        <v>509</v>
      </c>
      <c r="F4" s="37">
        <f t="shared" ref="F4:F10" si="1">SUM(D4/E4)</f>
        <v>0.36542239685658151</v>
      </c>
      <c r="G4" s="25" t="s">
        <v>16</v>
      </c>
      <c r="H4" s="2">
        <v>334</v>
      </c>
      <c r="I4" s="2">
        <v>261</v>
      </c>
      <c r="J4" s="10">
        <v>261</v>
      </c>
      <c r="K4" s="36">
        <f t="shared" ref="K4:K5" si="2">SUM(H4+J4)</f>
        <v>595</v>
      </c>
      <c r="L4" s="37">
        <f t="shared" ref="L4:L5" si="3">SUM(J4/K4)</f>
        <v>0.43865546218487395</v>
      </c>
      <c r="M4" s="25"/>
      <c r="N4" s="2" t="s">
        <v>19</v>
      </c>
      <c r="O4" s="2">
        <v>640</v>
      </c>
      <c r="P4" s="10">
        <v>431</v>
      </c>
      <c r="Q4" s="10">
        <v>529</v>
      </c>
      <c r="R4" s="47">
        <f>SUM(P4:Q4)</f>
        <v>960</v>
      </c>
      <c r="S4" s="47">
        <f t="shared" ref="S4:S18" si="4">SUM(O4+Q4)</f>
        <v>1169</v>
      </c>
      <c r="T4" s="46">
        <f t="shared" ref="T4:T18" si="5">SUM(P4/R4)</f>
        <v>0.44895833333333335</v>
      </c>
      <c r="U4" s="46">
        <f t="shared" ref="U4:U18" si="6">SUM(Q4/S4)</f>
        <v>0.4525235243798118</v>
      </c>
    </row>
    <row r="5" spans="1:21" ht="16.5" thickBot="1" x14ac:dyDescent="0.3">
      <c r="A5" s="6" t="s">
        <v>3</v>
      </c>
      <c r="B5" s="2">
        <v>405</v>
      </c>
      <c r="C5" s="2">
        <v>151</v>
      </c>
      <c r="D5" s="10">
        <v>222</v>
      </c>
      <c r="E5" s="36">
        <f t="shared" si="0"/>
        <v>627</v>
      </c>
      <c r="F5" s="37">
        <f t="shared" si="1"/>
        <v>0.35406698564593303</v>
      </c>
      <c r="G5" s="27" t="s">
        <v>17</v>
      </c>
      <c r="H5" s="8">
        <v>340</v>
      </c>
      <c r="I5" s="8">
        <v>234</v>
      </c>
      <c r="J5" s="23">
        <v>288</v>
      </c>
      <c r="K5" s="36">
        <f t="shared" si="2"/>
        <v>628</v>
      </c>
      <c r="L5" s="37">
        <f t="shared" si="3"/>
        <v>0.45859872611464969</v>
      </c>
      <c r="M5" s="25" t="s">
        <v>2</v>
      </c>
      <c r="N5" s="2" t="s">
        <v>18</v>
      </c>
      <c r="O5" s="2">
        <v>270</v>
      </c>
      <c r="P5" s="10">
        <v>277</v>
      </c>
      <c r="Q5" s="10">
        <v>232</v>
      </c>
      <c r="R5" s="47">
        <f t="shared" ref="R5:R18" si="7">SUM(P5:Q5)</f>
        <v>509</v>
      </c>
      <c r="S5" s="47">
        <f t="shared" si="4"/>
        <v>502</v>
      </c>
      <c r="T5" s="46">
        <f t="shared" si="5"/>
        <v>0.54420432220039294</v>
      </c>
      <c r="U5" s="46">
        <f t="shared" si="6"/>
        <v>0.46215139442231074</v>
      </c>
    </row>
    <row r="6" spans="1:21" x14ac:dyDescent="0.25">
      <c r="A6" s="41" t="s">
        <v>4</v>
      </c>
      <c r="B6" s="2">
        <v>341</v>
      </c>
      <c r="C6" s="2">
        <v>194</v>
      </c>
      <c r="D6" s="10">
        <v>179</v>
      </c>
      <c r="E6" s="36">
        <f t="shared" si="0"/>
        <v>520</v>
      </c>
      <c r="F6" s="37">
        <f t="shared" si="1"/>
        <v>0.34423076923076923</v>
      </c>
      <c r="L6" s="35">
        <f>AVERAGE(L3:L5)</f>
        <v>0.44983849827739569</v>
      </c>
      <c r="M6" s="25"/>
      <c r="N6" s="2" t="s">
        <v>19</v>
      </c>
      <c r="O6" s="2">
        <v>365</v>
      </c>
      <c r="P6" s="10">
        <v>538</v>
      </c>
      <c r="Q6" s="10">
        <v>552</v>
      </c>
      <c r="R6" s="47">
        <f t="shared" si="7"/>
        <v>1090</v>
      </c>
      <c r="S6" s="47">
        <f t="shared" si="4"/>
        <v>917</v>
      </c>
      <c r="T6" s="46">
        <f t="shared" si="5"/>
        <v>0.49357798165137617</v>
      </c>
      <c r="U6" s="46">
        <f t="shared" si="6"/>
        <v>0.60196292257360962</v>
      </c>
    </row>
    <row r="7" spans="1:21" x14ac:dyDescent="0.25">
      <c r="A7" s="6" t="s">
        <v>5</v>
      </c>
      <c r="B7" s="2">
        <v>392</v>
      </c>
      <c r="C7" s="2">
        <v>165</v>
      </c>
      <c r="D7" s="10">
        <v>208</v>
      </c>
      <c r="E7" s="36">
        <f t="shared" si="0"/>
        <v>600</v>
      </c>
      <c r="F7" s="37">
        <f t="shared" si="1"/>
        <v>0.34666666666666668</v>
      </c>
      <c r="L7" s="30"/>
      <c r="M7" s="25" t="s">
        <v>3</v>
      </c>
      <c r="N7" s="2" t="s">
        <v>18</v>
      </c>
      <c r="O7" s="2">
        <v>322</v>
      </c>
      <c r="P7" s="10">
        <v>341</v>
      </c>
      <c r="Q7" s="10">
        <v>286</v>
      </c>
      <c r="R7" s="47">
        <f t="shared" si="7"/>
        <v>627</v>
      </c>
      <c r="S7" s="47">
        <f t="shared" si="4"/>
        <v>608</v>
      </c>
      <c r="T7" s="46">
        <f t="shared" si="5"/>
        <v>0.54385964912280704</v>
      </c>
      <c r="U7" s="46">
        <f t="shared" si="6"/>
        <v>0.47039473684210525</v>
      </c>
    </row>
    <row r="8" spans="1:21" x14ac:dyDescent="0.25">
      <c r="A8" s="6" t="s">
        <v>6</v>
      </c>
      <c r="B8" s="2">
        <v>323</v>
      </c>
      <c r="C8" s="2">
        <v>194</v>
      </c>
      <c r="D8" s="10">
        <v>179</v>
      </c>
      <c r="E8" s="36">
        <f t="shared" si="0"/>
        <v>502</v>
      </c>
      <c r="F8" s="37">
        <f t="shared" si="1"/>
        <v>0.35657370517928288</v>
      </c>
      <c r="L8" s="30"/>
      <c r="M8" s="25"/>
      <c r="N8" s="2" t="s">
        <v>19</v>
      </c>
      <c r="O8" s="2">
        <v>541</v>
      </c>
      <c r="P8" s="10">
        <v>314</v>
      </c>
      <c r="Q8" s="10">
        <v>367</v>
      </c>
      <c r="R8" s="47">
        <f t="shared" si="7"/>
        <v>681</v>
      </c>
      <c r="S8" s="47">
        <f t="shared" si="4"/>
        <v>908</v>
      </c>
      <c r="T8" s="46">
        <f t="shared" si="5"/>
        <v>0.46108663729809102</v>
      </c>
      <c r="U8" s="46">
        <f t="shared" si="6"/>
        <v>0.4041850220264317</v>
      </c>
    </row>
    <row r="9" spans="1:21" x14ac:dyDescent="0.25">
      <c r="A9" s="6" t="s">
        <v>7</v>
      </c>
      <c r="B9" s="2">
        <v>313</v>
      </c>
      <c r="C9" s="2">
        <v>204</v>
      </c>
      <c r="D9" s="10">
        <v>169</v>
      </c>
      <c r="E9" s="36">
        <f t="shared" si="0"/>
        <v>482</v>
      </c>
      <c r="F9" s="37">
        <f t="shared" si="1"/>
        <v>0.35062240663900412</v>
      </c>
      <c r="L9" s="30"/>
      <c r="M9" s="25" t="s">
        <v>4</v>
      </c>
      <c r="N9" s="2" t="s">
        <v>18</v>
      </c>
      <c r="O9" s="16" t="s">
        <v>22</v>
      </c>
      <c r="P9" s="15">
        <v>520</v>
      </c>
      <c r="Q9" s="32" t="s">
        <v>22</v>
      </c>
      <c r="R9" s="47">
        <f t="shared" si="7"/>
        <v>520</v>
      </c>
      <c r="S9" s="47"/>
      <c r="T9" s="46"/>
      <c r="U9" s="46"/>
    </row>
    <row r="10" spans="1:21" x14ac:dyDescent="0.25">
      <c r="A10" s="42" t="s">
        <v>14</v>
      </c>
      <c r="B10" s="2">
        <v>407</v>
      </c>
      <c r="C10" s="2">
        <v>169</v>
      </c>
      <c r="D10" s="10">
        <v>205</v>
      </c>
      <c r="E10" s="36">
        <f>SUM(B10+D10)</f>
        <v>612</v>
      </c>
      <c r="F10" s="37">
        <f t="shared" si="1"/>
        <v>0.33496732026143788</v>
      </c>
      <c r="L10" s="30"/>
      <c r="M10" s="25"/>
      <c r="N10" s="2" t="s">
        <v>19</v>
      </c>
      <c r="O10" s="2">
        <v>515</v>
      </c>
      <c r="P10" s="10">
        <v>380</v>
      </c>
      <c r="Q10" s="10">
        <v>463</v>
      </c>
      <c r="R10" s="47">
        <f t="shared" si="7"/>
        <v>843</v>
      </c>
      <c r="S10" s="47">
        <f t="shared" si="4"/>
        <v>978</v>
      </c>
      <c r="T10" s="46">
        <f t="shared" si="5"/>
        <v>0.45077105575326215</v>
      </c>
      <c r="U10" s="46">
        <f t="shared" si="6"/>
        <v>0.4734151329243354</v>
      </c>
    </row>
    <row r="11" spans="1:21" ht="16.5" thickBot="1" x14ac:dyDescent="0.3">
      <c r="A11" s="6"/>
      <c r="B11" s="2"/>
      <c r="C11" s="2"/>
      <c r="D11" s="10"/>
      <c r="E11" s="21"/>
      <c r="F11" s="35">
        <f>AVERAGE(F3:F10)</f>
        <v>0.3397285035321817</v>
      </c>
      <c r="L11" s="30"/>
      <c r="M11" s="25" t="s">
        <v>5</v>
      </c>
      <c r="N11" s="2" t="s">
        <v>18</v>
      </c>
      <c r="O11" s="2">
        <v>227</v>
      </c>
      <c r="P11" s="10">
        <v>353</v>
      </c>
      <c r="Q11" s="10">
        <v>247</v>
      </c>
      <c r="R11" s="47">
        <f t="shared" si="7"/>
        <v>600</v>
      </c>
      <c r="S11" s="47">
        <f t="shared" si="4"/>
        <v>474</v>
      </c>
      <c r="T11" s="46">
        <f t="shared" si="5"/>
        <v>0.58833333333333337</v>
      </c>
      <c r="U11" s="46">
        <f t="shared" si="6"/>
        <v>0.52109704641350207</v>
      </c>
    </row>
    <row r="12" spans="1:21" x14ac:dyDescent="0.25">
      <c r="A12" s="7" t="s">
        <v>11</v>
      </c>
      <c r="B12" s="2"/>
      <c r="C12" s="2"/>
      <c r="D12" s="10"/>
      <c r="E12" s="21"/>
      <c r="F12" s="30"/>
      <c r="G12" s="33"/>
      <c r="H12" s="5" t="s">
        <v>8</v>
      </c>
      <c r="I12" s="5" t="s">
        <v>9</v>
      </c>
      <c r="J12" s="9" t="s">
        <v>10</v>
      </c>
      <c r="K12" s="22"/>
      <c r="L12" s="30"/>
      <c r="M12" s="25"/>
      <c r="N12" s="2" t="s">
        <v>19</v>
      </c>
      <c r="O12" s="2">
        <v>429</v>
      </c>
      <c r="P12" s="10">
        <v>559</v>
      </c>
      <c r="Q12" s="10">
        <v>376</v>
      </c>
      <c r="R12" s="47">
        <f t="shared" si="7"/>
        <v>935</v>
      </c>
      <c r="S12" s="47">
        <f t="shared" si="4"/>
        <v>805</v>
      </c>
      <c r="T12" s="46">
        <f t="shared" si="5"/>
        <v>0.59786096256684496</v>
      </c>
      <c r="U12" s="46">
        <f t="shared" si="6"/>
        <v>0.46708074534161492</v>
      </c>
    </row>
    <row r="13" spans="1:21" x14ac:dyDescent="0.25">
      <c r="A13" s="41" t="s">
        <v>1</v>
      </c>
      <c r="B13" s="2">
        <v>435</v>
      </c>
      <c r="C13" s="2">
        <v>228</v>
      </c>
      <c r="D13" s="10">
        <v>287</v>
      </c>
      <c r="E13" s="36">
        <f>SUM(B13+D13)</f>
        <v>722</v>
      </c>
      <c r="F13" s="37">
        <f t="shared" ref="F13:F20" si="8">SUM(D13/E13)</f>
        <v>0.39750692520775621</v>
      </c>
      <c r="G13" s="25" t="s">
        <v>15</v>
      </c>
      <c r="H13" s="2">
        <v>764</v>
      </c>
      <c r="I13" s="2">
        <v>273</v>
      </c>
      <c r="J13" s="10">
        <v>417</v>
      </c>
      <c r="K13" s="36">
        <f>SUM(H13+J13)</f>
        <v>1181</v>
      </c>
      <c r="L13" s="37">
        <f>SUM(J13/K13)</f>
        <v>0.35309060118543606</v>
      </c>
      <c r="M13" s="25" t="s">
        <v>6</v>
      </c>
      <c r="N13" s="2" t="s">
        <v>18</v>
      </c>
      <c r="O13" s="2">
        <v>447</v>
      </c>
      <c r="P13" s="10">
        <v>264</v>
      </c>
      <c r="Q13" s="10">
        <v>238</v>
      </c>
      <c r="R13" s="47">
        <f t="shared" si="7"/>
        <v>502</v>
      </c>
      <c r="S13" s="47">
        <f t="shared" si="4"/>
        <v>685</v>
      </c>
      <c r="T13" s="46">
        <f t="shared" si="5"/>
        <v>0.52589641434262946</v>
      </c>
      <c r="U13" s="46">
        <f t="shared" si="6"/>
        <v>0.34744525547445254</v>
      </c>
    </row>
    <row r="14" spans="1:21" x14ac:dyDescent="0.25">
      <c r="A14" s="6" t="s">
        <v>2</v>
      </c>
      <c r="B14" s="2">
        <v>481</v>
      </c>
      <c r="C14" s="2">
        <v>237</v>
      </c>
      <c r="D14" s="10">
        <v>278</v>
      </c>
      <c r="E14" s="36">
        <f t="shared" ref="E14:E20" si="9">SUM(B14+D14)</f>
        <v>759</v>
      </c>
      <c r="F14" s="37">
        <f t="shared" si="8"/>
        <v>0.3662714097496706</v>
      </c>
      <c r="G14" s="25" t="s">
        <v>16</v>
      </c>
      <c r="H14" s="2">
        <v>607</v>
      </c>
      <c r="I14" s="2">
        <v>302</v>
      </c>
      <c r="J14" s="10">
        <v>388</v>
      </c>
      <c r="K14" s="36">
        <f t="shared" ref="K14:K15" si="10">SUM(H14+J14)</f>
        <v>995</v>
      </c>
      <c r="L14" s="37">
        <f t="shared" ref="L14:L15" si="11">SUM(J14/K14)</f>
        <v>0.38994974874371857</v>
      </c>
      <c r="M14" s="25"/>
      <c r="N14" s="2" t="s">
        <v>19</v>
      </c>
      <c r="O14" s="2">
        <v>659</v>
      </c>
      <c r="P14" s="10">
        <v>462</v>
      </c>
      <c r="Q14" s="10">
        <v>494</v>
      </c>
      <c r="R14" s="47">
        <f t="shared" si="7"/>
        <v>956</v>
      </c>
      <c r="S14" s="47">
        <f t="shared" si="4"/>
        <v>1153</v>
      </c>
      <c r="T14" s="46">
        <f t="shared" si="5"/>
        <v>0.48326359832635984</v>
      </c>
      <c r="U14" s="46">
        <f t="shared" si="6"/>
        <v>0.42844752818733739</v>
      </c>
    </row>
    <row r="15" spans="1:21" ht="16.5" thickBot="1" x14ac:dyDescent="0.3">
      <c r="A15" s="6" t="s">
        <v>3</v>
      </c>
      <c r="B15" s="2">
        <v>466</v>
      </c>
      <c r="C15" s="2">
        <v>224</v>
      </c>
      <c r="D15" s="10">
        <v>291</v>
      </c>
      <c r="E15" s="36">
        <f t="shared" si="9"/>
        <v>757</v>
      </c>
      <c r="F15" s="37">
        <f t="shared" si="8"/>
        <v>0.38441215323645972</v>
      </c>
      <c r="G15" s="27" t="s">
        <v>17</v>
      </c>
      <c r="H15" s="8">
        <v>481</v>
      </c>
      <c r="I15" s="8">
        <v>276</v>
      </c>
      <c r="J15" s="23">
        <v>414</v>
      </c>
      <c r="K15" s="36">
        <f t="shared" si="10"/>
        <v>895</v>
      </c>
      <c r="L15" s="37">
        <f t="shared" si="11"/>
        <v>0.46256983240223465</v>
      </c>
      <c r="M15" s="25" t="s">
        <v>7</v>
      </c>
      <c r="N15" s="2" t="s">
        <v>18</v>
      </c>
      <c r="O15" s="2">
        <v>235</v>
      </c>
      <c r="P15" s="10">
        <v>242</v>
      </c>
      <c r="Q15" s="10">
        <v>240</v>
      </c>
      <c r="R15" s="47">
        <f t="shared" si="7"/>
        <v>482</v>
      </c>
      <c r="S15" s="47">
        <f t="shared" si="4"/>
        <v>475</v>
      </c>
      <c r="T15" s="46">
        <f t="shared" si="5"/>
        <v>0.50207468879668049</v>
      </c>
      <c r="U15" s="46">
        <f t="shared" si="6"/>
        <v>0.50526315789473686</v>
      </c>
    </row>
    <row r="16" spans="1:21" x14ac:dyDescent="0.25">
      <c r="A16" s="41" t="s">
        <v>4</v>
      </c>
      <c r="B16" s="2">
        <v>435</v>
      </c>
      <c r="C16" s="2">
        <v>225</v>
      </c>
      <c r="D16" s="10">
        <v>290</v>
      </c>
      <c r="E16" s="36">
        <f t="shared" si="9"/>
        <v>725</v>
      </c>
      <c r="F16" s="37">
        <f t="shared" si="8"/>
        <v>0.4</v>
      </c>
      <c r="L16" s="35">
        <f>AVERAGE(L13:L15)</f>
        <v>0.40187006077712978</v>
      </c>
      <c r="M16" s="25"/>
      <c r="N16" s="2" t="s">
        <v>19</v>
      </c>
      <c r="O16" s="2">
        <v>373</v>
      </c>
      <c r="P16" s="10">
        <v>375</v>
      </c>
      <c r="Q16" s="10">
        <v>330</v>
      </c>
      <c r="R16" s="47">
        <f t="shared" si="7"/>
        <v>705</v>
      </c>
      <c r="S16" s="47">
        <f t="shared" si="4"/>
        <v>703</v>
      </c>
      <c r="T16" s="46">
        <f t="shared" si="5"/>
        <v>0.53191489361702127</v>
      </c>
      <c r="U16" s="46">
        <f t="shared" si="6"/>
        <v>0.4694167852062589</v>
      </c>
    </row>
    <row r="17" spans="1:21" x14ac:dyDescent="0.25">
      <c r="A17" s="6" t="s">
        <v>5</v>
      </c>
      <c r="B17" s="3">
        <v>735</v>
      </c>
      <c r="C17" s="2">
        <v>194</v>
      </c>
      <c r="D17" s="10">
        <v>321</v>
      </c>
      <c r="E17" s="36">
        <f t="shared" si="9"/>
        <v>1056</v>
      </c>
      <c r="F17" s="37">
        <f t="shared" si="8"/>
        <v>0.30397727272727271</v>
      </c>
      <c r="L17" s="30"/>
      <c r="M17" s="26" t="s">
        <v>14</v>
      </c>
      <c r="N17" s="2" t="s">
        <v>18</v>
      </c>
      <c r="O17" s="2">
        <v>397</v>
      </c>
      <c r="P17" s="10">
        <v>325</v>
      </c>
      <c r="Q17" s="10">
        <v>287</v>
      </c>
      <c r="R17" s="47">
        <f t="shared" si="7"/>
        <v>612</v>
      </c>
      <c r="S17" s="47">
        <f t="shared" si="4"/>
        <v>684</v>
      </c>
      <c r="T17" s="46">
        <f t="shared" si="5"/>
        <v>0.53104575163398693</v>
      </c>
      <c r="U17" s="46">
        <f t="shared" si="6"/>
        <v>0.41959064327485379</v>
      </c>
    </row>
    <row r="18" spans="1:21" ht="16.5" thickBot="1" x14ac:dyDescent="0.3">
      <c r="A18" s="6" t="s">
        <v>6</v>
      </c>
      <c r="B18" s="2">
        <v>467</v>
      </c>
      <c r="C18" s="2">
        <v>230</v>
      </c>
      <c r="D18" s="10">
        <v>285</v>
      </c>
      <c r="E18" s="36">
        <f t="shared" si="9"/>
        <v>752</v>
      </c>
      <c r="F18" s="37">
        <f t="shared" si="8"/>
        <v>0.37898936170212766</v>
      </c>
      <c r="L18" s="30"/>
      <c r="M18" s="27"/>
      <c r="N18" s="8" t="s">
        <v>19</v>
      </c>
      <c r="O18" s="8">
        <v>333</v>
      </c>
      <c r="P18" s="11">
        <v>480</v>
      </c>
      <c r="Q18" s="23">
        <v>446</v>
      </c>
      <c r="R18" s="47">
        <f t="shared" si="7"/>
        <v>926</v>
      </c>
      <c r="S18" s="47">
        <f t="shared" si="4"/>
        <v>779</v>
      </c>
      <c r="T18" s="46">
        <f t="shared" si="5"/>
        <v>0.51835853131749465</v>
      </c>
      <c r="U18" s="46">
        <f t="shared" si="6"/>
        <v>0.57252888318356865</v>
      </c>
    </row>
    <row r="19" spans="1:21" x14ac:dyDescent="0.25">
      <c r="A19" s="6" t="s">
        <v>7</v>
      </c>
      <c r="B19" s="2">
        <v>485</v>
      </c>
      <c r="C19" s="2">
        <v>243</v>
      </c>
      <c r="D19" s="10">
        <v>272</v>
      </c>
      <c r="E19" s="36">
        <f t="shared" si="9"/>
        <v>757</v>
      </c>
      <c r="F19" s="37">
        <f t="shared" si="8"/>
        <v>0.35931307793923384</v>
      </c>
      <c r="L19" s="30"/>
      <c r="T19" s="35">
        <f>AVERAGE(T3:T18)</f>
        <v>0.52113596577512977</v>
      </c>
      <c r="U19" s="35">
        <f>AVERAGE(U3:U18)</f>
        <v>0.47503716153024483</v>
      </c>
    </row>
    <row r="20" spans="1:21" x14ac:dyDescent="0.25">
      <c r="A20" s="42" t="s">
        <v>14</v>
      </c>
      <c r="B20" s="2">
        <v>749</v>
      </c>
      <c r="C20" s="2">
        <v>207</v>
      </c>
      <c r="D20" s="10">
        <v>308</v>
      </c>
      <c r="E20" s="36">
        <f t="shared" si="9"/>
        <v>1057</v>
      </c>
      <c r="F20" s="37">
        <f t="shared" si="8"/>
        <v>0.29139072847682118</v>
      </c>
      <c r="L20" s="30"/>
      <c r="U20" s="30"/>
    </row>
    <row r="21" spans="1:21" ht="16.5" thickBot="1" x14ac:dyDescent="0.3">
      <c r="A21" s="1"/>
      <c r="B21" s="2"/>
      <c r="C21" s="2"/>
      <c r="D21" s="10"/>
      <c r="E21" s="21"/>
      <c r="F21" s="35">
        <f>AVERAGE(F13:F20)</f>
        <v>0.3602326161299178</v>
      </c>
      <c r="L21" s="30"/>
      <c r="U21" s="30"/>
    </row>
    <row r="22" spans="1:21" x14ac:dyDescent="0.25">
      <c r="A22" s="7" t="s">
        <v>12</v>
      </c>
      <c r="B22" s="2"/>
      <c r="C22" s="2"/>
      <c r="D22" s="10"/>
      <c r="E22" s="21"/>
      <c r="F22" s="30"/>
      <c r="G22" s="33"/>
      <c r="H22" s="5" t="s">
        <v>8</v>
      </c>
      <c r="I22" s="5" t="s">
        <v>9</v>
      </c>
      <c r="J22" s="9" t="s">
        <v>10</v>
      </c>
      <c r="K22" s="22"/>
      <c r="L22" s="30"/>
      <c r="U22" s="30"/>
    </row>
    <row r="23" spans="1:21" x14ac:dyDescent="0.25">
      <c r="A23" s="6" t="s">
        <v>1</v>
      </c>
      <c r="B23" s="2">
        <v>358</v>
      </c>
      <c r="C23" s="2">
        <v>196</v>
      </c>
      <c r="D23" s="10">
        <v>186</v>
      </c>
      <c r="E23" s="36">
        <f>SUM(B23+D23)</f>
        <v>544</v>
      </c>
      <c r="F23" s="37">
        <f t="shared" ref="F23:F30" si="12">SUM(D23/E23)</f>
        <v>0.34191176470588236</v>
      </c>
      <c r="G23" s="25" t="s">
        <v>15</v>
      </c>
      <c r="H23" s="2">
        <v>311</v>
      </c>
      <c r="I23" s="2">
        <v>267</v>
      </c>
      <c r="J23" s="10">
        <v>274</v>
      </c>
      <c r="K23" s="36">
        <f>SUM(H23+J23)</f>
        <v>585</v>
      </c>
      <c r="L23" s="37">
        <f>SUM(J23/K23)</f>
        <v>0.46837606837606838</v>
      </c>
      <c r="U23" s="30"/>
    </row>
    <row r="24" spans="1:21" x14ac:dyDescent="0.25">
      <c r="A24" s="6" t="s">
        <v>2</v>
      </c>
      <c r="B24" s="2">
        <v>306</v>
      </c>
      <c r="C24" s="2">
        <v>193</v>
      </c>
      <c r="D24" s="10">
        <v>189</v>
      </c>
      <c r="E24" s="36">
        <f t="shared" ref="E24:E30" si="13">SUM(B24+D24)</f>
        <v>495</v>
      </c>
      <c r="F24" s="37">
        <f t="shared" si="12"/>
        <v>0.38181818181818183</v>
      </c>
      <c r="G24" s="25" t="s">
        <v>16</v>
      </c>
      <c r="H24" s="2">
        <v>551</v>
      </c>
      <c r="I24" s="2">
        <v>230</v>
      </c>
      <c r="J24" s="10">
        <v>311</v>
      </c>
      <c r="K24" s="36">
        <f t="shared" ref="K24:K25" si="14">SUM(H24+J24)</f>
        <v>862</v>
      </c>
      <c r="L24" s="37">
        <f t="shared" ref="L24:L25" si="15">SUM(J24/K24)</f>
        <v>0.36078886310904873</v>
      </c>
      <c r="U24" s="30"/>
    </row>
    <row r="25" spans="1:21" ht="16.5" thickBot="1" x14ac:dyDescent="0.3">
      <c r="A25" s="6" t="s">
        <v>3</v>
      </c>
      <c r="B25" s="2">
        <v>470</v>
      </c>
      <c r="C25" s="2">
        <v>173</v>
      </c>
      <c r="D25" s="10">
        <v>209</v>
      </c>
      <c r="E25" s="36">
        <f t="shared" si="13"/>
        <v>679</v>
      </c>
      <c r="F25" s="37">
        <f t="shared" si="12"/>
        <v>0.3078055964653903</v>
      </c>
      <c r="G25" s="27" t="s">
        <v>17</v>
      </c>
      <c r="H25" s="8">
        <v>507</v>
      </c>
      <c r="I25" s="8">
        <v>267</v>
      </c>
      <c r="J25" s="23">
        <v>274</v>
      </c>
      <c r="K25" s="36">
        <f t="shared" si="14"/>
        <v>781</v>
      </c>
      <c r="L25" s="37">
        <f t="shared" si="15"/>
        <v>0.35083226632522407</v>
      </c>
      <c r="U25" s="30"/>
    </row>
    <row r="26" spans="1:21" x14ac:dyDescent="0.25">
      <c r="A26" s="41" t="s">
        <v>4</v>
      </c>
      <c r="B26" s="16" t="s">
        <v>22</v>
      </c>
      <c r="C26" s="16" t="s">
        <v>22</v>
      </c>
      <c r="D26" s="32" t="s">
        <v>22</v>
      </c>
      <c r="E26" s="36"/>
      <c r="F26" s="37"/>
      <c r="L26" s="40">
        <f>AVERAGE(L23:L25)</f>
        <v>0.39333239927011371</v>
      </c>
      <c r="U26" s="34"/>
    </row>
    <row r="27" spans="1:21" x14ac:dyDescent="0.25">
      <c r="A27" s="6" t="s">
        <v>5</v>
      </c>
      <c r="B27" s="2">
        <v>304</v>
      </c>
      <c r="C27" s="2">
        <v>183</v>
      </c>
      <c r="D27" s="10">
        <v>199</v>
      </c>
      <c r="E27" s="36">
        <f t="shared" si="13"/>
        <v>503</v>
      </c>
      <c r="F27" s="37">
        <f t="shared" si="12"/>
        <v>0.39562624254473161</v>
      </c>
      <c r="L27" s="30"/>
      <c r="U27" s="30"/>
    </row>
    <row r="28" spans="1:21" x14ac:dyDescent="0.25">
      <c r="A28" s="6" t="s">
        <v>6</v>
      </c>
      <c r="B28" s="2">
        <v>541</v>
      </c>
      <c r="C28" s="2">
        <v>192</v>
      </c>
      <c r="D28" s="10">
        <v>190</v>
      </c>
      <c r="E28" s="36">
        <f t="shared" si="13"/>
        <v>731</v>
      </c>
      <c r="F28" s="37">
        <f t="shared" si="12"/>
        <v>0.25991792065663477</v>
      </c>
      <c r="L28" s="30"/>
      <c r="U28" s="30"/>
    </row>
    <row r="29" spans="1:21" x14ac:dyDescent="0.25">
      <c r="A29" s="6" t="s">
        <v>7</v>
      </c>
      <c r="B29" s="2">
        <v>299</v>
      </c>
      <c r="C29" s="2">
        <v>168</v>
      </c>
      <c r="D29" s="10">
        <v>214</v>
      </c>
      <c r="E29" s="36">
        <f t="shared" si="13"/>
        <v>513</v>
      </c>
      <c r="F29" s="37">
        <f t="shared" si="12"/>
        <v>0.4171539961013645</v>
      </c>
      <c r="L29" s="30"/>
      <c r="U29" s="30"/>
    </row>
    <row r="30" spans="1:21" x14ac:dyDescent="0.25">
      <c r="A30" s="42" t="s">
        <v>14</v>
      </c>
      <c r="B30" s="2">
        <v>452</v>
      </c>
      <c r="C30" s="2">
        <v>166</v>
      </c>
      <c r="D30" s="10">
        <v>216</v>
      </c>
      <c r="E30" s="36">
        <f t="shared" si="13"/>
        <v>668</v>
      </c>
      <c r="F30" s="37">
        <f t="shared" si="12"/>
        <v>0.32335329341317365</v>
      </c>
      <c r="L30" s="30"/>
      <c r="U30" s="30"/>
    </row>
    <row r="31" spans="1:21" ht="16.5" thickBot="1" x14ac:dyDescent="0.3">
      <c r="A31" s="1"/>
      <c r="B31" s="2"/>
      <c r="C31" s="2"/>
      <c r="D31" s="10"/>
      <c r="E31" s="21"/>
      <c r="F31" s="35">
        <f>AVERAGE(F23:F30)</f>
        <v>0.34679814224362276</v>
      </c>
      <c r="L31" s="30"/>
      <c r="U31" s="30"/>
    </row>
    <row r="32" spans="1:21" x14ac:dyDescent="0.25">
      <c r="A32" s="7" t="s">
        <v>13</v>
      </c>
      <c r="B32" s="2"/>
      <c r="C32" s="2"/>
      <c r="D32" s="10"/>
      <c r="E32" s="21"/>
      <c r="F32" s="30"/>
      <c r="G32" s="33"/>
      <c r="H32" s="5" t="s">
        <v>8</v>
      </c>
      <c r="I32" s="5" t="s">
        <v>9</v>
      </c>
      <c r="J32" s="9" t="s">
        <v>10</v>
      </c>
      <c r="K32" s="22"/>
      <c r="L32" s="30"/>
      <c r="U32" s="30"/>
    </row>
    <row r="33" spans="1:21" x14ac:dyDescent="0.25">
      <c r="A33" s="6" t="s">
        <v>1</v>
      </c>
      <c r="B33" s="2">
        <v>775</v>
      </c>
      <c r="C33" s="2">
        <v>216</v>
      </c>
      <c r="D33" s="10">
        <v>321</v>
      </c>
      <c r="E33" s="36">
        <f>SUM(B33+D33)</f>
        <v>1096</v>
      </c>
      <c r="F33" s="37">
        <f t="shared" ref="F33:F40" si="16">SUM(D33/E33)</f>
        <v>0.29288321167883213</v>
      </c>
      <c r="G33" s="25" t="s">
        <v>15</v>
      </c>
      <c r="H33" s="2">
        <v>635</v>
      </c>
      <c r="I33" s="2">
        <v>188</v>
      </c>
      <c r="J33" s="10">
        <v>405</v>
      </c>
      <c r="K33" s="36">
        <f>SUM(H33+J33)</f>
        <v>1040</v>
      </c>
      <c r="L33" s="37">
        <f>SUM(J33/K33)</f>
        <v>0.38942307692307693</v>
      </c>
      <c r="U33" s="30"/>
    </row>
    <row r="34" spans="1:21" x14ac:dyDescent="0.25">
      <c r="A34" s="6" t="s">
        <v>2</v>
      </c>
      <c r="B34" s="2">
        <v>519</v>
      </c>
      <c r="C34" s="2">
        <v>205</v>
      </c>
      <c r="D34" s="10">
        <v>332</v>
      </c>
      <c r="E34" s="36">
        <f t="shared" ref="E34:E40" si="17">SUM(B34+D34)</f>
        <v>851</v>
      </c>
      <c r="F34" s="37">
        <f t="shared" si="16"/>
        <v>0.39012925969447709</v>
      </c>
      <c r="G34" s="25" t="s">
        <v>16</v>
      </c>
      <c r="H34" s="2">
        <v>417</v>
      </c>
      <c r="I34" s="2">
        <v>229</v>
      </c>
      <c r="J34" s="10">
        <v>364</v>
      </c>
      <c r="K34" s="36">
        <f t="shared" ref="K34:K35" si="18">SUM(H34+J34)</f>
        <v>781</v>
      </c>
      <c r="L34" s="37">
        <f t="shared" ref="L34:L35" si="19">SUM(J34/K34)</f>
        <v>0.46606914212548017</v>
      </c>
      <c r="U34" s="30"/>
    </row>
    <row r="35" spans="1:21" ht="16.5" thickBot="1" x14ac:dyDescent="0.3">
      <c r="A35" s="6" t="s">
        <v>3</v>
      </c>
      <c r="B35" s="2">
        <v>617</v>
      </c>
      <c r="C35" s="2">
        <v>246</v>
      </c>
      <c r="D35" s="10">
        <v>291</v>
      </c>
      <c r="E35" s="36">
        <f t="shared" si="17"/>
        <v>908</v>
      </c>
      <c r="F35" s="37">
        <f t="shared" si="16"/>
        <v>0.32048458149779735</v>
      </c>
      <c r="G35" s="27" t="s">
        <v>17</v>
      </c>
      <c r="H35" s="8">
        <v>523</v>
      </c>
      <c r="I35" s="8">
        <v>221</v>
      </c>
      <c r="J35" s="23">
        <v>372</v>
      </c>
      <c r="K35" s="36">
        <f t="shared" si="18"/>
        <v>895</v>
      </c>
      <c r="L35" s="37">
        <f t="shared" si="19"/>
        <v>0.41564245810055866</v>
      </c>
      <c r="U35" s="30"/>
    </row>
    <row r="36" spans="1:21" x14ac:dyDescent="0.25">
      <c r="A36" s="41" t="s">
        <v>4</v>
      </c>
      <c r="B36" s="2">
        <v>576</v>
      </c>
      <c r="C36" s="2">
        <v>216</v>
      </c>
      <c r="D36" s="10">
        <v>321</v>
      </c>
      <c r="E36" s="36">
        <f t="shared" si="17"/>
        <v>897</v>
      </c>
      <c r="F36" s="37">
        <f t="shared" si="16"/>
        <v>0.35785953177257523</v>
      </c>
      <c r="L36" s="39">
        <f>AVERAGE(L33:L35)</f>
        <v>0.42371155904970531</v>
      </c>
      <c r="U36" s="30"/>
    </row>
    <row r="37" spans="1:21" x14ac:dyDescent="0.25">
      <c r="A37" s="6" t="s">
        <v>5</v>
      </c>
      <c r="B37" s="2">
        <v>453</v>
      </c>
      <c r="C37" s="2">
        <v>236</v>
      </c>
      <c r="D37" s="10">
        <v>301</v>
      </c>
      <c r="E37" s="36">
        <f t="shared" si="17"/>
        <v>754</v>
      </c>
      <c r="F37" s="37">
        <f t="shared" si="16"/>
        <v>0.39920424403183025</v>
      </c>
      <c r="L37" s="30"/>
      <c r="U37" s="30"/>
    </row>
    <row r="38" spans="1:21" x14ac:dyDescent="0.25">
      <c r="A38" s="6" t="s">
        <v>6</v>
      </c>
      <c r="B38" s="2">
        <v>937</v>
      </c>
      <c r="C38" s="2">
        <v>231</v>
      </c>
      <c r="D38" s="10">
        <v>306</v>
      </c>
      <c r="E38" s="36">
        <f t="shared" si="17"/>
        <v>1243</v>
      </c>
      <c r="F38" s="37">
        <f t="shared" si="16"/>
        <v>0.24617860016090104</v>
      </c>
      <c r="L38" s="30"/>
      <c r="U38" s="30"/>
    </row>
    <row r="39" spans="1:21" x14ac:dyDescent="0.25">
      <c r="A39" s="6" t="s">
        <v>7</v>
      </c>
      <c r="B39" s="2">
        <v>462</v>
      </c>
      <c r="C39" s="2">
        <v>214</v>
      </c>
      <c r="D39" s="10">
        <v>323</v>
      </c>
      <c r="E39" s="36">
        <f t="shared" si="17"/>
        <v>785</v>
      </c>
      <c r="F39" s="37">
        <f t="shared" si="16"/>
        <v>0.41146496815286626</v>
      </c>
      <c r="L39" s="30"/>
      <c r="U39" s="30"/>
    </row>
    <row r="40" spans="1:21" ht="16.5" thickBot="1" x14ac:dyDescent="0.3">
      <c r="A40" s="43" t="s">
        <v>14</v>
      </c>
      <c r="B40" s="8">
        <v>460</v>
      </c>
      <c r="C40" s="8">
        <v>218</v>
      </c>
      <c r="D40" s="23">
        <v>319</v>
      </c>
      <c r="E40" s="36">
        <f t="shared" si="17"/>
        <v>779</v>
      </c>
      <c r="F40" s="37">
        <f t="shared" si="16"/>
        <v>0.40949935815147626</v>
      </c>
      <c r="L40" s="31"/>
      <c r="U40" s="31"/>
    </row>
    <row r="41" spans="1:21" x14ac:dyDescent="0.25">
      <c r="F41" s="39">
        <f>AVERAGE(F33:F40)</f>
        <v>0.35346296939259447</v>
      </c>
    </row>
    <row r="43" spans="1:21" x14ac:dyDescent="0.25">
      <c r="B43" t="s">
        <v>43</v>
      </c>
      <c r="H43" t="s">
        <v>42</v>
      </c>
      <c r="N43" t="s">
        <v>44</v>
      </c>
    </row>
  </sheetData>
  <mergeCells count="3">
    <mergeCell ref="A1:D1"/>
    <mergeCell ref="G1:J1"/>
    <mergeCell ref="M1:Q1"/>
  </mergeCells>
  <phoneticPr fontId="2" type="noConversion"/>
  <pageMargins left="0.7" right="0.7" top="0.75" bottom="0.75" header="0.3" footer="0.3"/>
  <pageSetup paperSize="9" scale="8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:J9"/>
    </sheetView>
  </sheetViews>
  <sheetFormatPr defaultRowHeight="15.75" x14ac:dyDescent="0.25"/>
  <sheetData>
    <row r="1" spans="1:10" ht="26.25" thickBot="1" x14ac:dyDescent="0.3">
      <c r="C1" s="51" t="s">
        <v>1</v>
      </c>
      <c r="D1" s="50">
        <v>1096</v>
      </c>
      <c r="G1" s="51" t="s">
        <v>1</v>
      </c>
      <c r="H1" s="50">
        <v>544</v>
      </c>
      <c r="J1">
        <f>SUM(H1+D1)/2</f>
        <v>820</v>
      </c>
    </row>
    <row r="2" spans="1:10" ht="26.25" thickBot="1" x14ac:dyDescent="0.3">
      <c r="C2" s="54" t="s">
        <v>2</v>
      </c>
      <c r="D2" s="53">
        <v>851</v>
      </c>
      <c r="G2" s="54" t="s">
        <v>2</v>
      </c>
      <c r="H2" s="53">
        <v>495</v>
      </c>
      <c r="J2">
        <f t="shared" ref="J2:J9" si="0">SUM(H2+D2)/2</f>
        <v>673</v>
      </c>
    </row>
    <row r="3" spans="1:10" ht="26.25" thickBot="1" x14ac:dyDescent="0.3">
      <c r="C3" s="54" t="s">
        <v>3</v>
      </c>
      <c r="D3" s="53">
        <v>908</v>
      </c>
      <c r="G3" s="54" t="s">
        <v>3</v>
      </c>
      <c r="H3" s="53">
        <v>679</v>
      </c>
      <c r="J3">
        <f t="shared" si="0"/>
        <v>793.5</v>
      </c>
    </row>
    <row r="4" spans="1:10" ht="16.5" thickBot="1" x14ac:dyDescent="0.3">
      <c r="C4" s="54" t="s">
        <v>4</v>
      </c>
      <c r="D4" s="53">
        <v>897</v>
      </c>
      <c r="G4" s="54" t="s">
        <v>4</v>
      </c>
      <c r="H4" s="54"/>
      <c r="J4">
        <f t="shared" si="0"/>
        <v>448.5</v>
      </c>
    </row>
    <row r="5" spans="1:10" ht="26.25" thickBot="1" x14ac:dyDescent="0.3">
      <c r="C5" s="54" t="s">
        <v>5</v>
      </c>
      <c r="D5" s="53">
        <v>754</v>
      </c>
      <c r="G5" s="54" t="s">
        <v>5</v>
      </c>
      <c r="H5" s="53">
        <v>503</v>
      </c>
      <c r="J5">
        <f t="shared" si="0"/>
        <v>628.5</v>
      </c>
    </row>
    <row r="6" spans="1:10" ht="26.25" thickBot="1" x14ac:dyDescent="0.3">
      <c r="C6" s="54" t="s">
        <v>6</v>
      </c>
      <c r="D6" s="53">
        <v>1243</v>
      </c>
      <c r="G6" s="54" t="s">
        <v>6</v>
      </c>
      <c r="H6" s="53">
        <v>731</v>
      </c>
      <c r="J6">
        <f t="shared" si="0"/>
        <v>987</v>
      </c>
    </row>
    <row r="7" spans="1:10" ht="26.25" thickBot="1" x14ac:dyDescent="0.3">
      <c r="C7" s="54" t="s">
        <v>7</v>
      </c>
      <c r="D7" s="53">
        <v>785</v>
      </c>
      <c r="G7" s="54" t="s">
        <v>7</v>
      </c>
      <c r="H7" s="53">
        <v>513</v>
      </c>
      <c r="J7">
        <f t="shared" si="0"/>
        <v>649</v>
      </c>
    </row>
    <row r="8" spans="1:10" ht="16.5" thickBot="1" x14ac:dyDescent="0.3">
      <c r="C8" s="54" t="s">
        <v>14</v>
      </c>
      <c r="D8" s="53">
        <v>779</v>
      </c>
      <c r="G8" s="54" t="s">
        <v>14</v>
      </c>
      <c r="H8" s="53">
        <v>668</v>
      </c>
      <c r="J8">
        <f t="shared" si="0"/>
        <v>723.5</v>
      </c>
    </row>
    <row r="9" spans="1:10" ht="26.25" thickBot="1" x14ac:dyDescent="0.3">
      <c r="C9" s="54" t="s">
        <v>1</v>
      </c>
      <c r="D9" s="53">
        <v>1096</v>
      </c>
      <c r="G9" s="54" t="s">
        <v>1</v>
      </c>
      <c r="H9" s="53">
        <v>544</v>
      </c>
      <c r="J9">
        <f t="shared" si="0"/>
        <v>820</v>
      </c>
    </row>
    <row r="10" spans="1:10" ht="16.5" thickBot="1" x14ac:dyDescent="0.3"/>
    <row r="11" spans="1:10" ht="26.25" thickBot="1" x14ac:dyDescent="0.3">
      <c r="A11" s="49" t="s">
        <v>1</v>
      </c>
      <c r="B11" s="50">
        <v>722</v>
      </c>
      <c r="E11" s="51" t="s">
        <v>1</v>
      </c>
      <c r="F11" s="50">
        <v>720</v>
      </c>
      <c r="H11">
        <f>SUM(B11+F11)/2</f>
        <v>721</v>
      </c>
    </row>
    <row r="12" spans="1:10" ht="26.25" thickBot="1" x14ac:dyDescent="0.3">
      <c r="A12" s="52" t="s">
        <v>2</v>
      </c>
      <c r="B12" s="53">
        <v>759</v>
      </c>
      <c r="E12" s="54" t="s">
        <v>2</v>
      </c>
      <c r="F12" s="53">
        <v>509</v>
      </c>
      <c r="H12">
        <f t="shared" ref="H12:H19" si="1">SUM(B12+F12)/2</f>
        <v>634</v>
      </c>
    </row>
    <row r="13" spans="1:10" ht="26.25" thickBot="1" x14ac:dyDescent="0.3">
      <c r="A13" s="52" t="s">
        <v>3</v>
      </c>
      <c r="B13" s="53">
        <v>757</v>
      </c>
      <c r="E13" s="54" t="s">
        <v>3</v>
      </c>
      <c r="F13" s="53">
        <v>627</v>
      </c>
      <c r="H13">
        <f t="shared" si="1"/>
        <v>692</v>
      </c>
    </row>
    <row r="14" spans="1:10" ht="16.5" thickBot="1" x14ac:dyDescent="0.3">
      <c r="A14" s="52" t="s">
        <v>4</v>
      </c>
      <c r="B14" s="53">
        <v>725</v>
      </c>
      <c r="E14" s="54" t="s">
        <v>4</v>
      </c>
      <c r="F14" s="53">
        <v>520</v>
      </c>
      <c r="H14">
        <f t="shared" si="1"/>
        <v>622.5</v>
      </c>
    </row>
    <row r="15" spans="1:10" ht="26.25" thickBot="1" x14ac:dyDescent="0.3">
      <c r="A15" s="52" t="s">
        <v>5</v>
      </c>
      <c r="B15" s="53">
        <v>1056</v>
      </c>
      <c r="E15" s="54" t="s">
        <v>5</v>
      </c>
      <c r="F15" s="53">
        <v>600</v>
      </c>
      <c r="H15">
        <f t="shared" si="1"/>
        <v>828</v>
      </c>
    </row>
    <row r="16" spans="1:10" ht="26.25" thickBot="1" x14ac:dyDescent="0.3">
      <c r="A16" s="52" t="s">
        <v>6</v>
      </c>
      <c r="B16" s="53">
        <v>752</v>
      </c>
      <c r="E16" s="54" t="s">
        <v>6</v>
      </c>
      <c r="F16" s="53">
        <v>502</v>
      </c>
      <c r="H16">
        <f t="shared" si="1"/>
        <v>627</v>
      </c>
    </row>
    <row r="17" spans="1:8" ht="26.25" thickBot="1" x14ac:dyDescent="0.3">
      <c r="A17" s="52" t="s">
        <v>7</v>
      </c>
      <c r="B17" s="53">
        <v>757</v>
      </c>
      <c r="E17" s="54" t="s">
        <v>7</v>
      </c>
      <c r="F17" s="53">
        <v>482</v>
      </c>
      <c r="H17">
        <f t="shared" si="1"/>
        <v>619.5</v>
      </c>
    </row>
    <row r="18" spans="1:8" ht="16.5" thickBot="1" x14ac:dyDescent="0.3">
      <c r="A18" s="52" t="s">
        <v>14</v>
      </c>
      <c r="B18" s="53">
        <v>1057</v>
      </c>
      <c r="E18" s="54" t="s">
        <v>14</v>
      </c>
      <c r="F18" s="53">
        <v>612</v>
      </c>
      <c r="H18">
        <f t="shared" si="1"/>
        <v>834.5</v>
      </c>
    </row>
    <row r="19" spans="1:8" ht="26.25" thickBot="1" x14ac:dyDescent="0.3">
      <c r="A19" s="52" t="s">
        <v>1</v>
      </c>
      <c r="B19" s="53">
        <v>722</v>
      </c>
      <c r="E19" s="54" t="s">
        <v>1</v>
      </c>
      <c r="F19" s="53">
        <v>720</v>
      </c>
      <c r="H19">
        <f t="shared" si="1"/>
        <v>721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2</vt:i4>
      </vt:variant>
    </vt:vector>
  </HeadingPairs>
  <TitlesOfParts>
    <vt:vector size="8" baseType="lpstr">
      <vt:lpstr>Sheet2</vt:lpstr>
      <vt:lpstr>Sheet3</vt:lpstr>
      <vt:lpstr>Sheet4</vt:lpstr>
      <vt:lpstr>Sheet8</vt:lpstr>
      <vt:lpstr>Sheet1</vt:lpstr>
      <vt:lpstr>Sheet5</vt:lpstr>
      <vt:lpstr>Chart1</vt:lpstr>
      <vt:lpstr>Chart2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Valverde</dc:creator>
  <cp:lastModifiedBy>JNice</cp:lastModifiedBy>
  <cp:lastPrinted>2017-10-26T06:02:58Z</cp:lastPrinted>
  <dcterms:created xsi:type="dcterms:W3CDTF">2017-10-26T05:49:50Z</dcterms:created>
  <dcterms:modified xsi:type="dcterms:W3CDTF">2017-12-04T01:07:59Z</dcterms:modified>
</cp:coreProperties>
</file>