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autoCompressPictures="0" defaultThemeVersion="166925"/>
  <mc:AlternateContent xmlns:mc="http://schemas.openxmlformats.org/markup-compatibility/2006">
    <mc:Choice Requires="x15">
      <x15ac:absPath xmlns:x15ac="http://schemas.microsoft.com/office/spreadsheetml/2010/11/ac" url="/Users/alida/Box Sync/Poop_cards/manuscript/DRAFT1/Frontiers_in_Genetics/Revised_1/"/>
    </mc:Choice>
  </mc:AlternateContent>
  <xr:revisionPtr revIDLastSave="0" documentId="13_ncr:1_{E65CFE50-FAB8-F447-BB57-F45F6AB4EA92}" xr6:coauthVersionLast="47" xr6:coauthVersionMax="47" xr10:uidLastSave="{00000000-0000-0000-0000-000000000000}"/>
  <bookViews>
    <workbookView xWindow="520" yWindow="2100" windowWidth="28800" windowHeight="10580" activeTab="4" xr2:uid="{00000000-000D-0000-FFFF-FFFF00000000}"/>
  </bookViews>
  <sheets>
    <sheet name="Supplementary Table 1" sheetId="2" r:id="rId1"/>
    <sheet name="Supplementary Table 2" sheetId="6" r:id="rId2"/>
    <sheet name="Supplementary Table 3" sheetId="3" r:id="rId3"/>
    <sheet name="Supplementary Table 4" sheetId="4" r:id="rId4"/>
    <sheet name="Supplementary Table 5" sheetId="9" r:id="rId5"/>
    <sheet name="Supplementary Table 6" sheetId="8" r:id="rId6"/>
    <sheet name="Supplementary Table 7" sheetId="5" r:id="rId7"/>
  </sheets>
  <definedNames>
    <definedName name="_xlnm.Print_Area" localSheetId="0">'Supplementary Table 1'!$E$24:$E$27</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L10" i="3" l="1"/>
  <c r="L4" i="3"/>
  <c r="D3" i="8"/>
  <c r="F3" i="8"/>
  <c r="D4" i="8"/>
  <c r="F4" i="8"/>
  <c r="D5" i="8"/>
  <c r="F5" i="8"/>
  <c r="D6" i="8"/>
  <c r="F6" i="8"/>
  <c r="D7" i="8"/>
  <c r="F7" i="8"/>
  <c r="D8" i="8"/>
  <c r="F8" i="8"/>
  <c r="D11" i="8"/>
  <c r="F11" i="8"/>
  <c r="D12" i="8"/>
  <c r="F12" i="8"/>
  <c r="D13" i="8"/>
  <c r="F13" i="8"/>
  <c r="D14" i="8"/>
  <c r="F14" i="8"/>
  <c r="D15" i="8"/>
  <c r="F15" i="8"/>
  <c r="D16" i="8"/>
  <c r="F16" i="8"/>
  <c r="D17" i="8"/>
  <c r="F17" i="8"/>
  <c r="D18" i="8"/>
  <c r="F18" i="8"/>
  <c r="D19" i="8"/>
  <c r="F19" i="8"/>
  <c r="D20" i="8"/>
  <c r="F20" i="8"/>
  <c r="D21" i="8"/>
  <c r="F21" i="8"/>
  <c r="D22" i="8"/>
  <c r="F22" i="8"/>
  <c r="D10" i="8"/>
  <c r="F10" i="8"/>
  <c r="L30" i="3"/>
  <c r="L31" i="3"/>
  <c r="L32" i="3"/>
  <c r="L33" i="3"/>
  <c r="L34" i="3"/>
  <c r="L35" i="3"/>
  <c r="L36" i="3"/>
  <c r="L37" i="3"/>
  <c r="L38" i="3"/>
  <c r="L39" i="3"/>
  <c r="L40" i="3"/>
  <c r="L41" i="3"/>
  <c r="L29" i="3"/>
  <c r="L5" i="3"/>
  <c r="L6" i="3"/>
  <c r="L7" i="3"/>
  <c r="L8" i="3"/>
  <c r="L9" i="3"/>
  <c r="L11" i="3"/>
  <c r="L12" i="3"/>
  <c r="L13" i="3"/>
  <c r="L14" i="3"/>
  <c r="L15" i="3"/>
  <c r="L16" i="3"/>
  <c r="L17" i="3"/>
  <c r="L18" i="3"/>
  <c r="L19" i="3"/>
  <c r="L20" i="3"/>
  <c r="L21" i="3"/>
  <c r="L22" i="3"/>
  <c r="L23" i="3"/>
  <c r="L24" i="3"/>
  <c r="L25" i="3"/>
</calcChain>
</file>

<file path=xl/sharedStrings.xml><?xml version="1.0" encoding="utf-8"?>
<sst xmlns="http://schemas.openxmlformats.org/spreadsheetml/2006/main" count="359" uniqueCount="140">
  <si>
    <t>Kenya</t>
  </si>
  <si>
    <t>ERR2260496</t>
  </si>
  <si>
    <t>ERR2260497</t>
  </si>
  <si>
    <t>Sample type</t>
  </si>
  <si>
    <t>Sample name</t>
  </si>
  <si>
    <t>Breadth (%)</t>
  </si>
  <si>
    <t>Depth (X)</t>
  </si>
  <si>
    <t>Endogenous content (%)</t>
  </si>
  <si>
    <t xml:space="preserve">Round 1 </t>
  </si>
  <si>
    <t>Platform</t>
  </si>
  <si>
    <t>Seq_round</t>
  </si>
  <si>
    <t>Illumina NovaSeq6000</t>
  </si>
  <si>
    <t>Library prep</t>
  </si>
  <si>
    <t xml:space="preserve">Nextera DNA Flex Library Prep </t>
  </si>
  <si>
    <t>Round 2</t>
  </si>
  <si>
    <t>Round 3</t>
  </si>
  <si>
    <t>Flowcell &amp; Specs</t>
  </si>
  <si>
    <t>SP 2 X 250bp</t>
  </si>
  <si>
    <t>S4 2 X 150bp</t>
  </si>
  <si>
    <t>Samples in pool (n)</t>
  </si>
  <si>
    <t>Reads in pool (n)</t>
  </si>
  <si>
    <t xml:space="preserve">Total reads </t>
  </si>
  <si>
    <t>Thandi_F</t>
  </si>
  <si>
    <t>Thandi_D1</t>
  </si>
  <si>
    <t>Thandi_D2</t>
  </si>
  <si>
    <t>Thandi_D3</t>
  </si>
  <si>
    <t>Sheena_F</t>
  </si>
  <si>
    <t>Sheena_D1</t>
  </si>
  <si>
    <t>Sheena_D2</t>
  </si>
  <si>
    <t>Sheena_D3</t>
  </si>
  <si>
    <t>Ali_F</t>
  </si>
  <si>
    <t>Ali_D1</t>
  </si>
  <si>
    <t>Ali_D2</t>
  </si>
  <si>
    <t>Ali_D3</t>
  </si>
  <si>
    <t>WNP01_Knysna</t>
  </si>
  <si>
    <t>SAMAR09</t>
  </si>
  <si>
    <t>SAMAR05</t>
  </si>
  <si>
    <t>SAMAR03</t>
  </si>
  <si>
    <t>SAA07</t>
  </si>
  <si>
    <t>SAA05</t>
  </si>
  <si>
    <t>SAT02</t>
  </si>
  <si>
    <t>SAT04</t>
  </si>
  <si>
    <t>Jenny_D2</t>
  </si>
  <si>
    <t>Jenny_D3</t>
  </si>
  <si>
    <t>Tendaji_D2</t>
  </si>
  <si>
    <t>Tendaji_D3</t>
  </si>
  <si>
    <t>Whole genome (BWA)</t>
  </si>
  <si>
    <t>Mitogenome (BWA)</t>
  </si>
  <si>
    <t>2&amp;3</t>
  </si>
  <si>
    <t>1&amp;3</t>
  </si>
  <si>
    <t>Fecal card</t>
  </si>
  <si>
    <t>Environment</t>
  </si>
  <si>
    <t>Captive</t>
  </si>
  <si>
    <t>Wild</t>
  </si>
  <si>
    <t>Jenny</t>
  </si>
  <si>
    <t>Mlilo</t>
  </si>
  <si>
    <t>Tendaji</t>
  </si>
  <si>
    <t>Sheena</t>
  </si>
  <si>
    <t>Ali</t>
  </si>
  <si>
    <t>Thandi</t>
  </si>
  <si>
    <t>Samples/libraries</t>
  </si>
  <si>
    <t>SAA01</t>
  </si>
  <si>
    <t>SAA03</t>
  </si>
  <si>
    <t>SAA06</t>
  </si>
  <si>
    <t>SAA10</t>
  </si>
  <si>
    <t>SAKNPC04</t>
  </si>
  <si>
    <t>Addo Elephant Reserve, South Africa</t>
  </si>
  <si>
    <t>Kruger National Park, South Africa</t>
  </si>
  <si>
    <t>Wilderness National Park, South Africa</t>
  </si>
  <si>
    <t>Marakele National Park, South Africa</t>
  </si>
  <si>
    <t>Dataset</t>
  </si>
  <si>
    <t>Collection location</t>
  </si>
  <si>
    <t>Sample/SRA number</t>
  </si>
  <si>
    <t>KR0005</t>
  </si>
  <si>
    <t>KR0008</t>
  </si>
  <si>
    <t>KR0014</t>
  </si>
  <si>
    <t>KR0027</t>
  </si>
  <si>
    <t>SRR15902559</t>
  </si>
  <si>
    <t>SRR15902560</t>
  </si>
  <si>
    <t>Breadth of coverage (%)</t>
  </si>
  <si>
    <t>Depth of coverage (X)</t>
  </si>
  <si>
    <t>SRR15902561</t>
  </si>
  <si>
    <t>SRR15902562</t>
  </si>
  <si>
    <t>SRR15902563</t>
  </si>
  <si>
    <t>SRR15902564</t>
  </si>
  <si>
    <t>SRR15902565</t>
  </si>
  <si>
    <t>SRR15902566</t>
  </si>
  <si>
    <t>SRR15902567</t>
  </si>
  <si>
    <t>SRR15902568</t>
  </si>
  <si>
    <t>SRR15902569</t>
  </si>
  <si>
    <t>SRR15902570</t>
  </si>
  <si>
    <t>SRR15902571</t>
  </si>
  <si>
    <t>SRR15902572</t>
  </si>
  <si>
    <t>SRR15902573</t>
  </si>
  <si>
    <t>SRR15902574</t>
  </si>
  <si>
    <t>SRR15902575</t>
  </si>
  <si>
    <t>SRR15902576</t>
  </si>
  <si>
    <t>Knysna</t>
  </si>
  <si>
    <t>Gorongosa National Park, Mozambique</t>
  </si>
  <si>
    <t>Jenny_F</t>
  </si>
  <si>
    <t>Jenny_D1</t>
  </si>
  <si>
    <t>Mlilo_F</t>
  </si>
  <si>
    <t>Mlilo_D1</t>
  </si>
  <si>
    <t>Tendaji_D1</t>
  </si>
  <si>
    <t>Tendaji_F</t>
  </si>
  <si>
    <t>Re-sequenced</t>
  </si>
  <si>
    <t>DNA Concentration (ng/ul)</t>
  </si>
  <si>
    <t>Mitogenome coverage (X)</t>
  </si>
  <si>
    <t>Endogenous DNA (%)</t>
  </si>
  <si>
    <t>Tendaji*</t>
  </si>
  <si>
    <t>Name</t>
  </si>
  <si>
    <t>Percentage of total reads classified as "Loxodonta"</t>
  </si>
  <si>
    <t>Percentage of classified reads assigned "Loxodonta"</t>
  </si>
  <si>
    <t>Percentage of total reads classified</t>
  </si>
  <si>
    <t>Percentage of total reads unclassified</t>
  </si>
  <si>
    <t>Average = 21.42</t>
  </si>
  <si>
    <t>1 - Captive</t>
  </si>
  <si>
    <t>2 - Wild</t>
  </si>
  <si>
    <t>Average = 7.9</t>
  </si>
  <si>
    <t>NA</t>
  </si>
  <si>
    <t>Dataset 1</t>
  </si>
  <si>
    <t>Dataset 2</t>
  </si>
  <si>
    <t>Dataset 3</t>
  </si>
  <si>
    <t>Zoo</t>
  </si>
  <si>
    <t>Sequencing round</t>
  </si>
  <si>
    <t>Sample Name</t>
  </si>
  <si>
    <t>DNA concentration (ng/ul)</t>
  </si>
  <si>
    <t>Repeat0</t>
  </si>
  <si>
    <t>Repeat1</t>
  </si>
  <si>
    <t>Repeat2</t>
  </si>
  <si>
    <t>Repeat3</t>
  </si>
  <si>
    <t>*Repeat 2 for Tendaji was overrepresented in the sequencing pool, leading to comparatively higher mitogenome coverage</t>
  </si>
  <si>
    <t>Tembe Elephant Reserve, South Africa</t>
  </si>
  <si>
    <t>Genome-wide Heterozygocity (GWH)</t>
  </si>
  <si>
    <r>
      <t>Published data (blood)</t>
    </r>
    <r>
      <rPr>
        <vertAlign val="superscript"/>
        <sz val="11"/>
        <color theme="1"/>
        <rFont val="Times New Roman"/>
        <family val="1"/>
      </rPr>
      <t>2</t>
    </r>
  </si>
  <si>
    <r>
      <t>Published data (blood)</t>
    </r>
    <r>
      <rPr>
        <vertAlign val="superscript"/>
        <sz val="11"/>
        <color theme="1"/>
        <rFont val="Times New Roman"/>
        <family val="1"/>
      </rPr>
      <t>3</t>
    </r>
  </si>
  <si>
    <r>
      <t>Published data (blood)</t>
    </r>
    <r>
      <rPr>
        <vertAlign val="superscript"/>
        <sz val="11"/>
        <color theme="1"/>
        <rFont val="Times New Roman"/>
        <family val="1"/>
      </rPr>
      <t>3</t>
    </r>
    <r>
      <rPr>
        <sz val="12"/>
        <color theme="1"/>
        <rFont val="Calibri"/>
        <family val="2"/>
        <scheme val="minor"/>
      </rPr>
      <t/>
    </r>
  </si>
  <si>
    <t>Reads mapped (dedup)</t>
  </si>
  <si>
    <t>Breadth    (%)</t>
  </si>
  <si>
    <r>
      <t>Tissue</t>
    </r>
    <r>
      <rPr>
        <vertAlign val="superscript"/>
        <sz val="10"/>
        <color theme="1"/>
        <rFont val="Times New Roman"/>
        <family val="1"/>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</si>
</sst>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color theme="1"/>
      <name val="Calibri"/>
      <family val="2"/>
      <scheme val="minor"/>
    </font>
    <font>
      <sz val="8"/>
      <name val="Calibri"/>
      <family val="2"/>
      <scheme val="minor"/>
    </font>
    <font>
      <b/>
      <sz val="12"/>
      <color theme="1"/>
      <name val="Times New Roman"/>
      <family val="1"/>
    </font>
    <font>
      <sz val="12"/>
      <color theme="1"/>
      <name val="Times New Roman"/>
      <family val="1"/>
    </font>
    <font>
      <sz val="12"/>
      <color rgb="FF000000"/>
      <name val="Times New Roman"/>
      <family val="1"/>
    </font>
    <font>
      <u/>
      <sz val="12"/>
      <color theme="10"/>
      <name val="Calibri"/>
      <family val="2"/>
      <scheme val="minor"/>
    </font>
    <font>
      <u/>
      <sz val="12"/>
      <color theme="11"/>
      <name val="Calibri"/>
      <family val="2"/>
      <scheme val="minor"/>
    </font>
    <font>
      <sz val="11"/>
      <color theme="1"/>
      <name val="Times New Roman"/>
      <family val="1"/>
    </font>
    <font>
      <b/>
      <sz val="11"/>
      <color theme="1"/>
      <name val="Times New Roman"/>
      <family val="1"/>
    </font>
    <font>
      <sz val="11"/>
      <color rgb="FF000000"/>
      <name val="Times New Roman"/>
      <family val="1"/>
    </font>
    <font>
      <vertAlign val="superscript"/>
      <sz val="10"/>
      <color theme="1"/>
      <name val="Times New Roman"/>
      <family val="1"/>
    </font>
    <font>
      <vertAlign val="superscript"/>
      <sz val="11"/>
      <color theme="1"/>
      <name val="Times New Roman"/>
      <family val="1"/>
    </font>
  </fonts>
  <fills count="2">
    <fill>
      <patternFill patternType="none"/>
    </fill>
    <fill>
      <patternFill patternType="gray125"/>
    </fill>
  </fills>
  <borders count="8">
    <border>
      <left/>
      <right/>
      <top/>
      <bottom/>
      <diagonal/>
    </border>
    <border>
      <left/>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bottom/>
      <diagonal/>
    </border>
    <border>
      <left style="thin">
        <color auto="1"/>
      </left>
      <right/>
      <top style="thin">
        <color auto="1"/>
      </top>
      <bottom/>
      <diagonal/>
    </border>
  </borders>
  <cellStyleXfs count="13">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46">
    <xf numFmtId="0" fontId="0" fillId="0" borderId="0" xfId="0"/>
    <xf numFmtId="0" fontId="2" fillId="0" borderId="0" xfId="0" applyFont="1"/>
    <xf numFmtId="0" fontId="3" fillId="0" borderId="0" xfId="0" applyFont="1"/>
    <xf numFmtId="0" fontId="2" fillId="0" borderId="1" xfId="0" applyFont="1" applyBorder="1"/>
    <xf numFmtId="0" fontId="2" fillId="0" borderId="1" xfId="0" applyFont="1" applyBorder="1" applyAlignment="1">
      <alignment horizontal="left"/>
    </xf>
    <xf numFmtId="0" fontId="2" fillId="0" borderId="0" xfId="0" applyFont="1" applyAlignment="1">
      <alignment horizontal="left"/>
    </xf>
    <xf numFmtId="0" fontId="3" fillId="0" borderId="0" xfId="0" applyFont="1" applyAlignment="1">
      <alignment horizontal="left"/>
    </xf>
    <xf numFmtId="0" fontId="3" fillId="0" borderId="3" xfId="0" applyFont="1" applyBorder="1" applyAlignment="1">
      <alignment horizontal="left"/>
    </xf>
    <xf numFmtId="0" fontId="3" fillId="0" borderId="0" xfId="0" applyFont="1" applyAlignment="1">
      <alignment vertical="center"/>
    </xf>
    <xf numFmtId="0" fontId="3" fillId="0" borderId="6"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0" xfId="0" quotePrefix="1" applyFont="1" applyAlignment="1">
      <alignment horizontal="left"/>
    </xf>
    <xf numFmtId="0" fontId="4" fillId="0" borderId="0" xfId="0" applyFont="1" applyAlignment="1">
      <alignment horizontal="left"/>
    </xf>
    <xf numFmtId="3" fontId="3" fillId="0" borderId="0" xfId="0" applyNumberFormat="1" applyFont="1"/>
    <xf numFmtId="2" fontId="3" fillId="0" borderId="0" xfId="0" applyNumberFormat="1" applyFont="1" applyAlignment="1">
      <alignment horizontal="left"/>
    </xf>
    <xf numFmtId="10" fontId="3" fillId="0" borderId="0" xfId="0" applyNumberFormat="1" applyFont="1" applyAlignment="1">
      <alignment horizontal="left"/>
    </xf>
    <xf numFmtId="2" fontId="3" fillId="0" borderId="1" xfId="0" applyNumberFormat="1" applyFont="1" applyBorder="1" applyAlignment="1">
      <alignment horizontal="left"/>
    </xf>
    <xf numFmtId="2" fontId="3" fillId="0" borderId="3" xfId="0" applyNumberFormat="1" applyFont="1" applyBorder="1" applyAlignment="1">
      <alignment horizontal="left"/>
    </xf>
    <xf numFmtId="0" fontId="3" fillId="0" borderId="7" xfId="0" applyFont="1" applyBorder="1" applyAlignment="1">
      <alignment horizontal="left"/>
    </xf>
    <xf numFmtId="1" fontId="3" fillId="0" borderId="0" xfId="0" applyNumberFormat="1" applyFont="1" applyAlignment="1">
      <alignment horizontal="left"/>
    </xf>
    <xf numFmtId="2" fontId="3" fillId="0" borderId="6" xfId="0" applyNumberFormat="1" applyFont="1" applyBorder="1" applyAlignment="1">
      <alignment horizontal="left"/>
    </xf>
    <xf numFmtId="0" fontId="7" fillId="0" borderId="0" xfId="0" applyFont="1" applyAlignment="1">
      <alignment horizontal="left"/>
    </xf>
    <xf numFmtId="0" fontId="7" fillId="0" borderId="0" xfId="0" applyFont="1" applyAlignment="1">
      <alignment horizontal="center"/>
    </xf>
    <xf numFmtId="0" fontId="8" fillId="0" borderId="1" xfId="0" applyFont="1" applyBorder="1" applyAlignment="1">
      <alignment horizontal="left"/>
    </xf>
    <xf numFmtId="0" fontId="8" fillId="0" borderId="0" xfId="0" applyFont="1" applyAlignment="1">
      <alignment horizontal="left"/>
    </xf>
    <xf numFmtId="0" fontId="7" fillId="0" borderId="3" xfId="0" applyFont="1" applyBorder="1" applyAlignment="1">
      <alignment horizontal="left"/>
    </xf>
    <xf numFmtId="0" fontId="7" fillId="0" borderId="3" xfId="0" applyFont="1" applyBorder="1" applyAlignment="1">
      <alignment horizontal="center"/>
    </xf>
    <xf numFmtId="0" fontId="9" fillId="0" borderId="0" xfId="0" applyFont="1" applyAlignment="1">
      <alignment horizontal="left"/>
    </xf>
    <xf numFmtId="0" fontId="8" fillId="0" borderId="0" xfId="0" applyFont="1" applyAlignment="1">
      <alignment horizontal="center" wrapText="1"/>
    </xf>
    <xf numFmtId="0" fontId="8" fillId="0" borderId="1" xfId="0" applyFont="1" applyBorder="1" applyAlignment="1">
      <alignment horizontal="left" wrapText="1"/>
    </xf>
    <xf numFmtId="0" fontId="8" fillId="0" borderId="0" xfId="0" applyFont="1" applyAlignment="1">
      <alignment horizontal="left" wrapText="1"/>
    </xf>
    <xf numFmtId="49" fontId="8" fillId="0" borderId="0" xfId="0" applyNumberFormat="1" applyFont="1" applyAlignment="1">
      <alignment horizontal="left" wrapText="1"/>
    </xf>
    <xf numFmtId="0" fontId="2" fillId="0" borderId="0" xfId="0" applyFont="1" applyAlignment="1">
      <alignment horizontal="left" wrapText="1"/>
    </xf>
    <xf numFmtId="0" fontId="2" fillId="0" borderId="6" xfId="0" applyFont="1" applyBorder="1" applyAlignment="1">
      <alignment horizontal="left" wrapText="1"/>
    </xf>
    <xf numFmtId="0" fontId="2" fillId="0" borderId="4" xfId="0" applyFont="1" applyBorder="1" applyAlignment="1">
      <alignment horizontal="left" wrapText="1"/>
    </xf>
    <xf numFmtId="0" fontId="3" fillId="0" borderId="0" xfId="0" applyFont="1" applyAlignment="1">
      <alignment horizontal="left" wrapText="1"/>
    </xf>
    <xf numFmtId="0" fontId="3" fillId="0" borderId="1" xfId="0" applyFont="1" applyBorder="1" applyAlignment="1">
      <alignment horizontal="left" wrapText="1"/>
    </xf>
    <xf numFmtId="0" fontId="3" fillId="0" borderId="2" xfId="0" applyFont="1" applyBorder="1" applyAlignment="1">
      <alignment horizontal="left" wrapText="1"/>
    </xf>
    <xf numFmtId="0" fontId="3" fillId="0" borderId="5" xfId="0" applyFont="1" applyBorder="1" applyAlignment="1">
      <alignment horizontal="left" wrapText="1"/>
    </xf>
    <xf numFmtId="2" fontId="2" fillId="0" borderId="0" xfId="0" applyNumberFormat="1" applyFont="1" applyAlignment="1">
      <alignment horizontal="left" wrapText="1"/>
    </xf>
    <xf numFmtId="2" fontId="3" fillId="0" borderId="1" xfId="0" applyNumberFormat="1" applyFont="1" applyBorder="1" applyAlignment="1">
      <alignment horizontal="left" wrapText="1"/>
    </xf>
    <xf numFmtId="2" fontId="3" fillId="0" borderId="0" xfId="0" applyNumberFormat="1" applyFont="1" applyAlignment="1">
      <alignment horizontal="left" wrapText="1"/>
    </xf>
    <xf numFmtId="0" fontId="2" fillId="0" borderId="1" xfId="0" applyFont="1" applyBorder="1" applyAlignment="1">
      <alignment wrapText="1"/>
    </xf>
    <xf numFmtId="0" fontId="2" fillId="0" borderId="1" xfId="0" applyFont="1" applyBorder="1" applyAlignment="1">
      <alignment horizontal="left" wrapText="1"/>
    </xf>
    <xf numFmtId="2" fontId="2" fillId="0" borderId="1" xfId="0" applyNumberFormat="1" applyFont="1" applyBorder="1" applyAlignment="1">
      <alignment horizontal="left" wrapText="1"/>
    </xf>
  </cellXfs>
  <cellStyles count="1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12700</xdr:colOff>
      <xdr:row>0</xdr:row>
      <xdr:rowOff>0</xdr:rowOff>
    </xdr:from>
    <xdr:to>
      <xdr:col>6</xdr:col>
      <xdr:colOff>0</xdr:colOff>
      <xdr:row>1</xdr:row>
      <xdr:rowOff>70556</xdr:rowOff>
    </xdr:to>
    <xdr:sp macro="" textlink="">
      <xdr:nvSpPr>
        <xdr:cNvPr id="3" name="TextBox 2">
          <a:extLst>
            <a:ext uri="{FF2B5EF4-FFF2-40B4-BE49-F238E27FC236}">
              <a16:creationId xmlns:a16="http://schemas.microsoft.com/office/drawing/2014/main" id="{8424398B-6055-634E-A3FA-980F2094FDF0}"/>
            </a:ext>
          </a:extLst>
        </xdr:cNvPr>
        <xdr:cNvSpPr txBox="1"/>
      </xdr:nvSpPr>
      <xdr:spPr>
        <a:xfrm>
          <a:off x="12700" y="0"/>
          <a:ext cx="7395633" cy="16227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spc="10" baseline="0">
              <a:solidFill>
                <a:schemeClr val="dk1"/>
              </a:solidFill>
              <a:effectLst/>
              <a:latin typeface="Times New Roman" panose="02020603050405020304" pitchFamily="18" charset="0"/>
              <a:ea typeface="+mn-ea"/>
              <a:cs typeface="Times New Roman" panose="02020603050405020304" pitchFamily="18" charset="0"/>
            </a:rPr>
            <a:t>Supplementary Table 1: Study setup, dataset curation and sample information for elephants included in this study. The study comprised three independent sets of samples: one set of 24 samples from six elephants under human care from two zoos in the United States of America (Dataset 1), a second set of 13 fecal DNA samples from 13 free-ranging elephants in five geographic localities in South Africa (Dataset 2), and a third set of reference samples that were from known geographic locations and for which genomic data was previously generated (Dataset 3). The table shows the sample type, the sample name or accession number, whether the sample was from a zoo or free-ranging individual, the sample location, the source, and the number of genomic libraries that were generated for each sample</a:t>
          </a:r>
          <a:r>
            <a:rPr lang="en-US" sz="1200" spc="10" baseline="0">
              <a:effectLst/>
              <a:latin typeface="Times New Roman" panose="02020603050405020304" pitchFamily="18" charset="0"/>
              <a:cs typeface="Times New Roman" panose="02020603050405020304" pitchFamily="18" charset="0"/>
            </a:rPr>
            <a:t> </a:t>
          </a:r>
          <a:endParaRPr lang="en-US" sz="1200" spc="10" baseline="0">
            <a:latin typeface="Times New Roman" panose="02020603050405020304" pitchFamily="18" charset="0"/>
            <a:cs typeface="Times New Roman" panose="02020603050405020304" pitchFamily="18" charset="0"/>
          </a:endParaRPr>
        </a:p>
      </xdr:txBody>
    </xdr:sp>
    <xdr:clientData/>
  </xdr:twoCellAnchor>
  <xdr:twoCellAnchor>
    <xdr:from>
      <xdr:col>0</xdr:col>
      <xdr:colOff>25399</xdr:colOff>
      <xdr:row>47</xdr:row>
      <xdr:rowOff>182034</xdr:rowOff>
    </xdr:from>
    <xdr:to>
      <xdr:col>5</xdr:col>
      <xdr:colOff>649110</xdr:colOff>
      <xdr:row>51</xdr:row>
      <xdr:rowOff>84669</xdr:rowOff>
    </xdr:to>
    <xdr:sp macro="" textlink="">
      <xdr:nvSpPr>
        <xdr:cNvPr id="4" name="TextBox 3">
          <a:extLst>
            <a:ext uri="{FF2B5EF4-FFF2-40B4-BE49-F238E27FC236}">
              <a16:creationId xmlns:a16="http://schemas.microsoft.com/office/drawing/2014/main" id="{8E33268E-292B-4E40-976F-ABBAA72B4521}"/>
            </a:ext>
          </a:extLst>
        </xdr:cNvPr>
        <xdr:cNvSpPr txBox="1"/>
      </xdr:nvSpPr>
      <xdr:spPr>
        <a:xfrm>
          <a:off x="25399" y="10610145"/>
          <a:ext cx="7199489" cy="6364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spc="10" baseline="30000">
              <a:latin typeface="Times New Roman" panose="02020603050405020304" pitchFamily="18" charset="0"/>
              <a:cs typeface="Times New Roman" panose="02020603050405020304" pitchFamily="18" charset="0"/>
            </a:rPr>
            <a:t>1</a:t>
          </a:r>
          <a:r>
            <a:rPr lang="en-US" sz="1200" spc="10" baseline="0">
              <a:latin typeface="Times New Roman" panose="02020603050405020304" pitchFamily="18" charset="0"/>
              <a:cs typeface="Times New Roman" panose="02020603050405020304" pitchFamily="18" charset="0"/>
            </a:rPr>
            <a:t>Pečnerová et al., in prep</a:t>
          </a:r>
        </a:p>
        <a:p>
          <a:r>
            <a:rPr lang="en-US" sz="1200" spc="10" baseline="30000">
              <a:latin typeface="Times New Roman" panose="02020603050405020304" pitchFamily="18" charset="0"/>
              <a:cs typeface="Times New Roman" panose="02020603050405020304" pitchFamily="18" charset="0"/>
            </a:rPr>
            <a:t>2</a:t>
          </a:r>
          <a:r>
            <a:rPr lang="en-US" sz="1200" spc="10" baseline="0">
              <a:latin typeface="Times New Roman" panose="02020603050405020304" pitchFamily="18" charset="0"/>
              <a:cs typeface="Times New Roman" panose="02020603050405020304" pitchFamily="18" charset="0"/>
            </a:rPr>
            <a:t>Palkopoulou et al (2018). PNAS, 115(11), E2566–E2574</a:t>
          </a:r>
        </a:p>
        <a:p>
          <a:r>
            <a:rPr lang="en-US" sz="1200" spc="10" baseline="30000">
              <a:latin typeface="Times New Roman" panose="02020603050405020304" pitchFamily="18" charset="0"/>
              <a:cs typeface="Times New Roman" panose="02020603050405020304" pitchFamily="18" charset="0"/>
            </a:rPr>
            <a:t>3</a:t>
          </a:r>
          <a:r>
            <a:rPr lang="en-US" sz="1200" spc="10" baseline="0">
              <a:latin typeface="Times New Roman" panose="02020603050405020304" pitchFamily="18" charset="0"/>
              <a:cs typeface="Times New Roman" panose="02020603050405020304" pitchFamily="18" charset="0"/>
            </a:rPr>
            <a:t>Campbell-Staton et al (2021). Science, 374(6566), 483–487.</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0</xdr:row>
      <xdr:rowOff>0</xdr:rowOff>
    </xdr:from>
    <xdr:to>
      <xdr:col>7</xdr:col>
      <xdr:colOff>12700</xdr:colOff>
      <xdr:row>1</xdr:row>
      <xdr:rowOff>139700</xdr:rowOff>
    </xdr:to>
    <xdr:sp macro="" textlink="">
      <xdr:nvSpPr>
        <xdr:cNvPr id="2" name="TextBox 1">
          <a:extLst>
            <a:ext uri="{FF2B5EF4-FFF2-40B4-BE49-F238E27FC236}">
              <a16:creationId xmlns:a16="http://schemas.microsoft.com/office/drawing/2014/main" id="{DA6E5473-06E9-DA4E-8264-B8F100FC1BFB}"/>
            </a:ext>
          </a:extLst>
        </xdr:cNvPr>
        <xdr:cNvSpPr txBox="1"/>
      </xdr:nvSpPr>
      <xdr:spPr>
        <a:xfrm>
          <a:off x="12700" y="0"/>
          <a:ext cx="7327900" cy="152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dk1"/>
              </a:solidFill>
              <a:effectLst/>
              <a:latin typeface="Times New Roman" panose="02020603050405020304" pitchFamily="18" charset="0"/>
              <a:ea typeface="+mn-ea"/>
              <a:cs typeface="Times New Roman" panose="02020603050405020304" pitchFamily="18" charset="0"/>
            </a:rPr>
            <a:t>Supplementary Table 2: DNA concentration,</a:t>
          </a:r>
          <a:r>
            <a:rPr lang="en-US" sz="1200" baseline="0">
              <a:solidFill>
                <a:schemeClr val="dk1"/>
              </a:solidFill>
              <a:effectLst/>
              <a:latin typeface="Times New Roman" panose="02020603050405020304" pitchFamily="18" charset="0"/>
              <a:ea typeface="+mn-ea"/>
              <a:cs typeface="Times New Roman" panose="02020603050405020304" pitchFamily="18" charset="0"/>
            </a:rPr>
            <a:t> endogenous contenet and mitogenome coverage for zoo elephants. </a:t>
          </a:r>
          <a:r>
            <a:rPr lang="en-US" sz="1200">
              <a:solidFill>
                <a:schemeClr val="dk1"/>
              </a:solidFill>
              <a:effectLst/>
              <a:latin typeface="Times New Roman" panose="02020603050405020304" pitchFamily="18" charset="0"/>
              <a:ea typeface="+mn-ea"/>
              <a:cs typeface="Times New Roman" panose="02020603050405020304" pitchFamily="18" charset="0"/>
            </a:rPr>
            <a:t>We quantified the DNA concentration and estimated the endogenous DNA percentage and mitogenome coverage for repeated samples from six zoo elephants. Repeated samples were collected from the same dung bolus over three days; immediately after defecation (Rep 0), and then subsequently at 24 hrs (Rep 1), 48 hrs (Rep 2), and 72 hrs after defecation (Rep 3). DNA concentration was estimated using broad-range (BR) Qubit quantitation, genomic percentage of endogenous elephant DNA was calculated as the fraction of reads mapping to the elephant nuclear genome (LoxAfr 4.0; Meyer et al., 2017) to the total number of reads for a sample, and depth of coverage (X-fold) as the average number of reads mapping to each position on the mitochondrial genome.</a:t>
          </a:r>
        </a:p>
      </xdr:txBody>
    </xdr:sp>
    <xdr:clientData/>
  </xdr:twoCellAnchor>
  <xdr:twoCellAnchor>
    <xdr:from>
      <xdr:col>0</xdr:col>
      <xdr:colOff>25400</xdr:colOff>
      <xdr:row>17</xdr:row>
      <xdr:rowOff>114300</xdr:rowOff>
    </xdr:from>
    <xdr:to>
      <xdr:col>6</xdr:col>
      <xdr:colOff>787400</xdr:colOff>
      <xdr:row>20</xdr:row>
      <xdr:rowOff>114300</xdr:rowOff>
    </xdr:to>
    <xdr:sp macro="" textlink="">
      <xdr:nvSpPr>
        <xdr:cNvPr id="3" name="TextBox 2">
          <a:extLst>
            <a:ext uri="{FF2B5EF4-FFF2-40B4-BE49-F238E27FC236}">
              <a16:creationId xmlns:a16="http://schemas.microsoft.com/office/drawing/2014/main" id="{5BA6A203-D685-D049-A877-9E69CFB97E68}"/>
            </a:ext>
          </a:extLst>
        </xdr:cNvPr>
        <xdr:cNvSpPr txBox="1"/>
      </xdr:nvSpPr>
      <xdr:spPr>
        <a:xfrm>
          <a:off x="25400" y="5041900"/>
          <a:ext cx="7264400" cy="60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Times New Roman" panose="02020603050405020304" pitchFamily="18" charset="0"/>
              <a:ea typeface="+mn-ea"/>
              <a:cs typeface="Times New Roman" panose="02020603050405020304" pitchFamily="18" charset="0"/>
            </a:rPr>
            <a:t>References:</a:t>
          </a:r>
        </a:p>
        <a:p>
          <a:r>
            <a:rPr lang="en-US" sz="1100">
              <a:solidFill>
                <a:schemeClr val="dk1"/>
              </a:solidFill>
              <a:effectLst/>
              <a:latin typeface="Times New Roman" panose="02020603050405020304" pitchFamily="18" charset="0"/>
              <a:ea typeface="+mn-ea"/>
              <a:cs typeface="Times New Roman" panose="02020603050405020304" pitchFamily="18" charset="0"/>
            </a:rPr>
            <a:t>Meyer et al. (2017). Palaeogenomes of Eurasian straight-tusked elephants challenge the current view of elephant evolution. </a:t>
          </a:r>
          <a:r>
            <a:rPr lang="en-US" sz="1100" i="1">
              <a:solidFill>
                <a:schemeClr val="dk1"/>
              </a:solidFill>
              <a:effectLst/>
              <a:latin typeface="Times New Roman" panose="02020603050405020304" pitchFamily="18" charset="0"/>
              <a:ea typeface="+mn-ea"/>
              <a:cs typeface="Times New Roman" panose="02020603050405020304" pitchFamily="18" charset="0"/>
            </a:rPr>
            <a:t>Elife</a:t>
          </a:r>
          <a:r>
            <a:rPr lang="en-US" sz="1100">
              <a:solidFill>
                <a:schemeClr val="dk1"/>
              </a:solidFill>
              <a:effectLst/>
              <a:latin typeface="Times New Roman" panose="02020603050405020304" pitchFamily="18" charset="0"/>
              <a:ea typeface="+mn-ea"/>
              <a:cs typeface="Times New Roman" panose="02020603050405020304" pitchFamily="18" charset="0"/>
            </a:rPr>
            <a:t> 6, e25413</a:t>
          </a:r>
          <a:r>
            <a:rPr lang="en-US">
              <a:effectLst/>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0</xdr:rowOff>
    </xdr:from>
    <xdr:to>
      <xdr:col>11</xdr:col>
      <xdr:colOff>931333</xdr:colOff>
      <xdr:row>1</xdr:row>
      <xdr:rowOff>0</xdr:rowOff>
    </xdr:to>
    <xdr:sp macro="" textlink="">
      <xdr:nvSpPr>
        <xdr:cNvPr id="2" name="TextBox 1">
          <a:extLst>
            <a:ext uri="{FF2B5EF4-FFF2-40B4-BE49-F238E27FC236}">
              <a16:creationId xmlns:a16="http://schemas.microsoft.com/office/drawing/2014/main" id="{BA1C4F58-8FE1-CF4F-9D4A-4F41871E2B3C}"/>
            </a:ext>
          </a:extLst>
        </xdr:cNvPr>
        <xdr:cNvSpPr txBox="1"/>
      </xdr:nvSpPr>
      <xdr:spPr>
        <a:xfrm>
          <a:off x="1" y="0"/>
          <a:ext cx="8748888" cy="12841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dk1"/>
              </a:solidFill>
              <a:effectLst/>
              <a:latin typeface="Times New Roman" panose="02020603050405020304" pitchFamily="18" charset="0"/>
              <a:ea typeface="+mn-ea"/>
              <a:cs typeface="Times New Roman" panose="02020603050405020304" pitchFamily="18" charset="0"/>
            </a:rPr>
            <a:t>Supplementary Table 3: Genome alignment statistics for captive, free-ranging and re-sequenced individuals. Genome alignment statistics were calculated for each individual sample; we calculated the breadth (%) of each genome covered by reads, and the depth of coverage (X-fold) as the average number of reads mapping to each position on the mitochondrial and nuclear genome. The genomic percentage of endogenous elephant DNA was calculated as the fraction of reads mapping to the elephant nuclear genome (LoxAfr 4.0; Meyer et al., 2017) to the total number of reads for a sample. </a:t>
          </a:r>
        </a:p>
      </xdr:txBody>
    </xdr:sp>
    <xdr:clientData/>
  </xdr:twoCellAnchor>
  <xdr:twoCellAnchor>
    <xdr:from>
      <xdr:col>0</xdr:col>
      <xdr:colOff>0</xdr:colOff>
      <xdr:row>48</xdr:row>
      <xdr:rowOff>141111</xdr:rowOff>
    </xdr:from>
    <xdr:to>
      <xdr:col>11</xdr:col>
      <xdr:colOff>917222</xdr:colOff>
      <xdr:row>51</xdr:row>
      <xdr:rowOff>42333</xdr:rowOff>
    </xdr:to>
    <xdr:sp macro="" textlink="">
      <xdr:nvSpPr>
        <xdr:cNvPr id="3" name="TextBox 2">
          <a:extLst>
            <a:ext uri="{FF2B5EF4-FFF2-40B4-BE49-F238E27FC236}">
              <a16:creationId xmlns:a16="http://schemas.microsoft.com/office/drawing/2014/main" id="{FACA6EA7-5D6D-D24B-A477-FA00DEF50AF3}"/>
            </a:ext>
          </a:extLst>
        </xdr:cNvPr>
        <xdr:cNvSpPr txBox="1"/>
      </xdr:nvSpPr>
      <xdr:spPr>
        <a:xfrm>
          <a:off x="0" y="13998222"/>
          <a:ext cx="8734778" cy="493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Times New Roman" panose="02020603050405020304" pitchFamily="18" charset="0"/>
              <a:ea typeface="+mn-ea"/>
              <a:cs typeface="Times New Roman" panose="02020603050405020304" pitchFamily="18" charset="0"/>
            </a:rPr>
            <a:t>References:</a:t>
          </a:r>
        </a:p>
        <a:p>
          <a:r>
            <a:rPr lang="en-US" sz="1100">
              <a:solidFill>
                <a:schemeClr val="dk1"/>
              </a:solidFill>
              <a:effectLst/>
              <a:latin typeface="Times New Roman" panose="02020603050405020304" pitchFamily="18" charset="0"/>
              <a:ea typeface="+mn-ea"/>
              <a:cs typeface="Times New Roman" panose="02020603050405020304" pitchFamily="18" charset="0"/>
            </a:rPr>
            <a:t>Meyer et al. (2017). Palaeogenomes of Eurasian straight-tusked elephants challenge the current view of elephant evolution. </a:t>
          </a:r>
          <a:r>
            <a:rPr lang="en-US" sz="1100" i="1">
              <a:solidFill>
                <a:schemeClr val="dk1"/>
              </a:solidFill>
              <a:effectLst/>
              <a:latin typeface="Times New Roman" panose="02020603050405020304" pitchFamily="18" charset="0"/>
              <a:ea typeface="+mn-ea"/>
              <a:cs typeface="Times New Roman" panose="02020603050405020304" pitchFamily="18" charset="0"/>
            </a:rPr>
            <a:t>Elife</a:t>
          </a:r>
          <a:r>
            <a:rPr lang="en-US" sz="1100">
              <a:solidFill>
                <a:schemeClr val="dk1"/>
              </a:solidFill>
              <a:effectLst/>
              <a:latin typeface="Times New Roman" panose="02020603050405020304" pitchFamily="18" charset="0"/>
              <a:ea typeface="+mn-ea"/>
              <a:cs typeface="Times New Roman" panose="02020603050405020304" pitchFamily="18" charset="0"/>
            </a:rPr>
            <a:t> 6, e25413</a:t>
          </a:r>
          <a:r>
            <a:rPr lang="en-US">
              <a:effectLst/>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1254320</xdr:colOff>
      <xdr:row>1</xdr:row>
      <xdr:rowOff>5801</xdr:rowOff>
    </xdr:to>
    <xdr:sp macro="" textlink="">
      <xdr:nvSpPr>
        <xdr:cNvPr id="2" name="TextBox 1">
          <a:extLst>
            <a:ext uri="{FF2B5EF4-FFF2-40B4-BE49-F238E27FC236}">
              <a16:creationId xmlns:a16="http://schemas.microsoft.com/office/drawing/2014/main" id="{6A6283F3-D93D-BF43-9C9C-9E82EBB3A27A}"/>
            </a:ext>
          </a:extLst>
        </xdr:cNvPr>
        <xdr:cNvSpPr txBox="1"/>
      </xdr:nvSpPr>
      <xdr:spPr>
        <a:xfrm>
          <a:off x="0" y="0"/>
          <a:ext cx="8466666" cy="977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dk1"/>
              </a:solidFill>
              <a:effectLst/>
              <a:latin typeface="Times New Roman" panose="02020603050405020304" pitchFamily="18" charset="0"/>
              <a:ea typeface="+mn-ea"/>
              <a:cs typeface="Times New Roman" panose="02020603050405020304" pitchFamily="18" charset="0"/>
            </a:rPr>
            <a:t>Supplementary Table 4: Sequencing</a:t>
          </a:r>
          <a:r>
            <a:rPr lang="en-US" sz="1200" baseline="0">
              <a:solidFill>
                <a:schemeClr val="dk1"/>
              </a:solidFill>
              <a:effectLst/>
              <a:latin typeface="Times New Roman" panose="02020603050405020304" pitchFamily="18" charset="0"/>
              <a:ea typeface="+mn-ea"/>
              <a:cs typeface="Times New Roman" panose="02020603050405020304" pitchFamily="18" charset="0"/>
            </a:rPr>
            <a:t> platform description. </a:t>
          </a:r>
          <a:r>
            <a:rPr lang="en-US" sz="1200">
              <a:solidFill>
                <a:schemeClr val="dk1"/>
              </a:solidFill>
              <a:effectLst/>
              <a:latin typeface="Times New Roman" panose="02020603050405020304" pitchFamily="18" charset="0"/>
              <a:ea typeface="+mn-ea"/>
              <a:cs typeface="Times New Roman" panose="02020603050405020304" pitchFamily="18" charset="0"/>
            </a:rPr>
            <a:t>Samples were sequenced in three independent runs; the first two rounds of sequencing included the zoo, wild and control libraries, and the third round included repeated sequencing (re-sequencing) of libraries of three individuals to increase depth and breadth of genome coverage. The table shows the platform, Illumina flowcell, library preparation method and number of raw reads in the resultant fastq file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12700</xdr:rowOff>
    </xdr:from>
    <xdr:to>
      <xdr:col>2</xdr:col>
      <xdr:colOff>12700</xdr:colOff>
      <xdr:row>1</xdr:row>
      <xdr:rowOff>0</xdr:rowOff>
    </xdr:to>
    <xdr:sp macro="" textlink="">
      <xdr:nvSpPr>
        <xdr:cNvPr id="2" name="TextBox 1">
          <a:extLst>
            <a:ext uri="{FF2B5EF4-FFF2-40B4-BE49-F238E27FC236}">
              <a16:creationId xmlns:a16="http://schemas.microsoft.com/office/drawing/2014/main" id="{20836201-3D9F-7145-A402-AA80E158226E}"/>
            </a:ext>
          </a:extLst>
        </xdr:cNvPr>
        <xdr:cNvSpPr txBox="1"/>
      </xdr:nvSpPr>
      <xdr:spPr>
        <a:xfrm>
          <a:off x="0" y="12700"/>
          <a:ext cx="3124200" cy="622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dk1"/>
              </a:solidFill>
              <a:effectLst/>
              <a:latin typeface="Times New Roman" panose="02020603050405020304" pitchFamily="18" charset="0"/>
              <a:ea typeface="+mn-ea"/>
              <a:cs typeface="Times New Roman" panose="02020603050405020304" pitchFamily="18" charset="0"/>
            </a:rPr>
            <a:t>Supplementary Table 5. DNA concentrations for fecal samples collected from wild individuals (Dataset 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2001863</xdr:colOff>
      <xdr:row>1</xdr:row>
      <xdr:rowOff>225778</xdr:rowOff>
    </xdr:to>
    <xdr:sp macro="" textlink="">
      <xdr:nvSpPr>
        <xdr:cNvPr id="2" name="TextBox 1">
          <a:extLst>
            <a:ext uri="{FF2B5EF4-FFF2-40B4-BE49-F238E27FC236}">
              <a16:creationId xmlns:a16="http://schemas.microsoft.com/office/drawing/2014/main" id="{ACEFA764-F64E-D842-AB11-F72635B653A0}"/>
            </a:ext>
          </a:extLst>
        </xdr:cNvPr>
        <xdr:cNvSpPr txBox="1"/>
      </xdr:nvSpPr>
      <xdr:spPr>
        <a:xfrm>
          <a:off x="0" y="0"/>
          <a:ext cx="8619974" cy="12135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dk1"/>
              </a:solidFill>
              <a:effectLst/>
              <a:latin typeface="Times New Roman" panose="02020603050405020304" pitchFamily="18" charset="0"/>
              <a:ea typeface="+mn-ea"/>
              <a:cs typeface="Times New Roman" panose="02020603050405020304" pitchFamily="18" charset="0"/>
            </a:rPr>
            <a:t>Supplementary Table 6:</a:t>
          </a:r>
          <a:r>
            <a:rPr lang="en-US" sz="1200" baseline="0">
              <a:solidFill>
                <a:schemeClr val="dk1"/>
              </a:solidFill>
              <a:effectLst/>
              <a:latin typeface="Times New Roman" panose="02020603050405020304" pitchFamily="18" charset="0"/>
              <a:ea typeface="+mn-ea"/>
              <a:cs typeface="Times New Roman" panose="02020603050405020304" pitchFamily="18" charset="0"/>
            </a:rPr>
            <a:t> Metagenomic classification as </a:t>
          </a:r>
          <a:r>
            <a:rPr lang="en-US" sz="1200" i="1" baseline="0">
              <a:solidFill>
                <a:schemeClr val="dk1"/>
              </a:solidFill>
              <a:effectLst/>
              <a:latin typeface="Times New Roman" panose="02020603050405020304" pitchFamily="18" charset="0"/>
              <a:ea typeface="+mn-ea"/>
              <a:cs typeface="Times New Roman" panose="02020603050405020304" pitchFamily="18" charset="0"/>
            </a:rPr>
            <a:t>Loxodonta </a:t>
          </a:r>
          <a:r>
            <a:rPr lang="en-US" sz="1200" i="0" baseline="0">
              <a:solidFill>
                <a:schemeClr val="dk1"/>
              </a:solidFill>
              <a:effectLst/>
              <a:latin typeface="Times New Roman" panose="02020603050405020304" pitchFamily="18" charset="0"/>
              <a:ea typeface="+mn-ea"/>
              <a:cs typeface="Times New Roman" panose="02020603050405020304" pitchFamily="18" charset="0"/>
            </a:rPr>
            <a:t>of reads from to zoo elephants (Dataset 1) and free-ranging elephants (Dataset2). </a:t>
          </a:r>
          <a:r>
            <a:rPr lang="en-US" sz="1200">
              <a:solidFill>
                <a:schemeClr val="dk1"/>
              </a:solidFill>
              <a:effectLst/>
              <a:latin typeface="Times New Roman" panose="02020603050405020304" pitchFamily="18" charset="0"/>
              <a:ea typeface="+mn-ea"/>
              <a:cs typeface="Times New Roman" panose="02020603050405020304" pitchFamily="18" charset="0"/>
            </a:rPr>
            <a:t>Metagenomic analysis showed that on average 7.9% (0.11-34.83%) of classified reads from zoo elephants, and 21.42% (0.02-34.46%) of classified reads from free-ranging elephants were assigned to the genus </a:t>
          </a:r>
          <a:r>
            <a:rPr lang="en-US" sz="1200" i="1">
              <a:solidFill>
                <a:schemeClr val="dk1"/>
              </a:solidFill>
              <a:effectLst/>
              <a:latin typeface="Times New Roman" panose="02020603050405020304" pitchFamily="18" charset="0"/>
              <a:ea typeface="+mn-ea"/>
              <a:cs typeface="Times New Roman" panose="02020603050405020304" pitchFamily="18" charset="0"/>
            </a:rPr>
            <a:t>Loxodonta</a:t>
          </a:r>
          <a:r>
            <a:rPr lang="en-US" sz="1200">
              <a:solidFill>
                <a:schemeClr val="dk1"/>
              </a:solidFill>
              <a:effectLst/>
              <a:latin typeface="Times New Roman" panose="02020603050405020304" pitchFamily="18" charset="0"/>
              <a:ea typeface="+mn-ea"/>
              <a:cs typeface="Times New Roman" panose="02020603050405020304" pitchFamily="18" charset="0"/>
            </a:rPr>
            <a:t>. The table shows the individuals included in Dataset 1 and Dataset 2, the percentage of total reads that were not classified (unclassified) by Kraken2, the percentage of total reads that were classified, the percentage of total reads that were classified as belonging to the genus </a:t>
          </a:r>
          <a:r>
            <a:rPr lang="en-US" sz="1200" i="1">
              <a:solidFill>
                <a:schemeClr val="dk1"/>
              </a:solidFill>
              <a:effectLst/>
              <a:latin typeface="Times New Roman" panose="02020603050405020304" pitchFamily="18" charset="0"/>
              <a:ea typeface="+mn-ea"/>
              <a:cs typeface="Times New Roman" panose="02020603050405020304" pitchFamily="18" charset="0"/>
            </a:rPr>
            <a:t>Loxodonta</a:t>
          </a:r>
          <a:r>
            <a:rPr lang="en-US" sz="1200">
              <a:solidFill>
                <a:schemeClr val="dk1"/>
              </a:solidFill>
              <a:effectLst/>
              <a:latin typeface="Times New Roman" panose="02020603050405020304" pitchFamily="18" charset="0"/>
              <a:ea typeface="+mn-ea"/>
              <a:cs typeface="Times New Roman" panose="02020603050405020304" pitchFamily="18" charset="0"/>
            </a:rPr>
            <a:t>, and the percentage of classified reads that were assigned to </a:t>
          </a:r>
          <a:r>
            <a:rPr lang="en-US" sz="1200" i="1">
              <a:solidFill>
                <a:schemeClr val="dk1"/>
              </a:solidFill>
              <a:effectLst/>
              <a:latin typeface="Times New Roman" panose="02020603050405020304" pitchFamily="18" charset="0"/>
              <a:ea typeface="+mn-ea"/>
              <a:cs typeface="Times New Roman" panose="02020603050405020304" pitchFamily="18" charset="0"/>
            </a:rPr>
            <a:t>Loxodonta</a:t>
          </a:r>
          <a:r>
            <a:rPr lang="en-US" sz="1200">
              <a:solidFill>
                <a:schemeClr val="dk1"/>
              </a:solidFill>
              <a:effectLst/>
              <a:latin typeface="Times New Roman" panose="02020603050405020304" pitchFamily="18" charset="0"/>
              <a:ea typeface="+mn-ea"/>
              <a:cs typeface="Times New Roman" panose="02020603050405020304" pitchFamily="18" charset="0"/>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0</xdr:row>
      <xdr:rowOff>1</xdr:rowOff>
    </xdr:from>
    <xdr:to>
      <xdr:col>3</xdr:col>
      <xdr:colOff>3436470</xdr:colOff>
      <xdr:row>1</xdr:row>
      <xdr:rowOff>248478</xdr:rowOff>
    </xdr:to>
    <xdr:sp macro="" textlink="">
      <xdr:nvSpPr>
        <xdr:cNvPr id="2" name="TextBox 1">
          <a:extLst>
            <a:ext uri="{FF2B5EF4-FFF2-40B4-BE49-F238E27FC236}">
              <a16:creationId xmlns:a16="http://schemas.microsoft.com/office/drawing/2014/main" id="{21CAB63A-2FFE-7E44-937D-AE84DE26B00F}"/>
            </a:ext>
          </a:extLst>
        </xdr:cNvPr>
        <xdr:cNvSpPr txBox="1"/>
      </xdr:nvSpPr>
      <xdr:spPr>
        <a:xfrm>
          <a:off x="1" y="1"/>
          <a:ext cx="7991904" cy="1104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Times New Roman" panose="02020603050405020304" pitchFamily="18" charset="0"/>
              <a:ea typeface="+mn-ea"/>
              <a:cs typeface="Times New Roman" panose="02020603050405020304" pitchFamily="18" charset="0"/>
            </a:rPr>
            <a:t>Supplementary Table 7: Nuclear genome alignment statistics and genome-wide heterozygosity (GWH) for free-ranging individuals from which DNA samples were collected using fecal cards (Dataset 2) and geo-referenced individuals for whom genomic data were previously published (Dataset 3). Genome alignment statistics were calculated for each individual sample; we calculated the breadth (%) of each genome covered by reads, and the depth of coverage (X-fold) as the average number of reads mapping to each position on the mitochondrial and nuclear genomes. Genome-wide heterozygosity was estimated in ANGSD (Korneliussen et al., 2014) as the proportion of heterozygous genotypes (analogous to theta-based estimates).</a:t>
          </a:r>
        </a:p>
      </xdr:txBody>
    </xdr:sp>
    <xdr:clientData/>
  </xdr:twoCellAnchor>
  <xdr:twoCellAnchor>
    <xdr:from>
      <xdr:col>0</xdr:col>
      <xdr:colOff>1</xdr:colOff>
      <xdr:row>29</xdr:row>
      <xdr:rowOff>18249</xdr:rowOff>
    </xdr:from>
    <xdr:to>
      <xdr:col>3</xdr:col>
      <xdr:colOff>3455148</xdr:colOff>
      <xdr:row>31</xdr:row>
      <xdr:rowOff>165092</xdr:rowOff>
    </xdr:to>
    <xdr:sp macro="" textlink="">
      <xdr:nvSpPr>
        <xdr:cNvPr id="3" name="TextBox 2">
          <a:extLst>
            <a:ext uri="{FF2B5EF4-FFF2-40B4-BE49-F238E27FC236}">
              <a16:creationId xmlns:a16="http://schemas.microsoft.com/office/drawing/2014/main" id="{A694B0B7-58F9-E64A-985C-B5DA535B38D7}"/>
            </a:ext>
          </a:extLst>
        </xdr:cNvPr>
        <xdr:cNvSpPr txBox="1"/>
      </xdr:nvSpPr>
      <xdr:spPr>
        <a:xfrm>
          <a:off x="1" y="6442955"/>
          <a:ext cx="8012206" cy="55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spc="10" baseline="0">
              <a:solidFill>
                <a:schemeClr val="dk1"/>
              </a:solidFill>
              <a:effectLst/>
              <a:latin typeface="Times New Roman" panose="02020603050405020304" pitchFamily="18" charset="0"/>
              <a:ea typeface="+mn-ea"/>
              <a:cs typeface="Times New Roman" panose="02020603050405020304" pitchFamily="18" charset="0"/>
            </a:rPr>
            <a:t>References:</a:t>
          </a:r>
        </a:p>
        <a:p>
          <a:r>
            <a:rPr lang="en-US" sz="1050" spc="10" baseline="0">
              <a:solidFill>
                <a:schemeClr val="dk1"/>
              </a:solidFill>
              <a:effectLst/>
              <a:latin typeface="Times New Roman" panose="02020603050405020304" pitchFamily="18" charset="0"/>
              <a:ea typeface="+mn-ea"/>
              <a:cs typeface="Times New Roman" panose="02020603050405020304" pitchFamily="18" charset="0"/>
            </a:rPr>
            <a:t>Korneliussen, T. S., Albrechtsen, A., &amp; Nielsen, R. (2014). ANGSD: analysis of next generation sequencing data. BMC Bioinformatics, 15(1), 1–13.</a:t>
          </a:r>
        </a:p>
        <a:p>
          <a:endParaRPr lang="en-US" sz="1050" spc="10" baseline="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2"/>
  <sheetViews>
    <sheetView zoomScale="90" zoomScaleNormal="90" zoomScalePageLayoutView="50" workbookViewId="0">
      <selection activeCell="C3" sqref="C3:C8"/>
    </sheetView>
  </sheetViews>
  <sheetFormatPr baseColWidth="10" defaultRowHeight="14" x14ac:dyDescent="0.15"/>
  <cols>
    <col min="1" max="1" width="8.83203125" style="22" customWidth="1"/>
    <col min="2" max="2" width="20" style="22" customWidth="1"/>
    <col min="3" max="3" width="14.1640625" style="22" customWidth="1"/>
    <col min="4" max="4" width="11.6640625" style="23" customWidth="1"/>
    <col min="5" max="5" width="33.83203125" style="22" customWidth="1"/>
    <col min="6" max="6" width="8.5" style="22" customWidth="1"/>
    <col min="7" max="16384" width="10.83203125" style="22"/>
  </cols>
  <sheetData>
    <row r="1" spans="1:6" ht="122" customHeight="1" x14ac:dyDescent="0.15">
      <c r="F1" s="23"/>
    </row>
    <row r="2" spans="1:6" ht="40" customHeight="1" x14ac:dyDescent="0.15">
      <c r="A2" s="30" t="s">
        <v>70</v>
      </c>
      <c r="B2" s="31" t="s">
        <v>3</v>
      </c>
      <c r="C2" s="32" t="s">
        <v>72</v>
      </c>
      <c r="D2" s="29" t="s">
        <v>51</v>
      </c>
      <c r="E2" s="31" t="s">
        <v>71</v>
      </c>
      <c r="F2" s="29" t="s">
        <v>60</v>
      </c>
    </row>
    <row r="3" spans="1:6" x14ac:dyDescent="0.15">
      <c r="A3" s="22" t="s">
        <v>120</v>
      </c>
      <c r="B3" s="26" t="s">
        <v>50</v>
      </c>
      <c r="C3" s="26" t="s">
        <v>54</v>
      </c>
      <c r="D3" s="27" t="s">
        <v>123</v>
      </c>
      <c r="E3" s="26"/>
      <c r="F3" s="27">
        <v>4</v>
      </c>
    </row>
    <row r="4" spans="1:6" x14ac:dyDescent="0.15">
      <c r="B4" s="22" t="s">
        <v>50</v>
      </c>
      <c r="C4" s="22" t="s">
        <v>55</v>
      </c>
      <c r="D4" s="23" t="s">
        <v>123</v>
      </c>
      <c r="F4" s="23">
        <v>4</v>
      </c>
    </row>
    <row r="5" spans="1:6" x14ac:dyDescent="0.15">
      <c r="B5" s="22" t="s">
        <v>50</v>
      </c>
      <c r="C5" s="22" t="s">
        <v>56</v>
      </c>
      <c r="D5" s="23" t="s">
        <v>123</v>
      </c>
      <c r="F5" s="23">
        <v>4</v>
      </c>
    </row>
    <row r="6" spans="1:6" x14ac:dyDescent="0.15">
      <c r="B6" s="22" t="s">
        <v>50</v>
      </c>
      <c r="C6" s="22" t="s">
        <v>59</v>
      </c>
      <c r="D6" s="23" t="s">
        <v>123</v>
      </c>
      <c r="F6" s="23">
        <v>4</v>
      </c>
    </row>
    <row r="7" spans="1:6" x14ac:dyDescent="0.15">
      <c r="B7" s="22" t="s">
        <v>50</v>
      </c>
      <c r="C7" s="22" t="s">
        <v>57</v>
      </c>
      <c r="D7" s="23" t="s">
        <v>123</v>
      </c>
      <c r="F7" s="23">
        <v>4</v>
      </c>
    </row>
    <row r="8" spans="1:6" x14ac:dyDescent="0.15">
      <c r="B8" s="22" t="s">
        <v>50</v>
      </c>
      <c r="C8" s="22" t="s">
        <v>58</v>
      </c>
      <c r="D8" s="23" t="s">
        <v>123</v>
      </c>
      <c r="F8" s="23">
        <v>4</v>
      </c>
    </row>
    <row r="9" spans="1:6" x14ac:dyDescent="0.15">
      <c r="F9" s="23"/>
    </row>
    <row r="10" spans="1:6" x14ac:dyDescent="0.15">
      <c r="A10" s="22" t="s">
        <v>121</v>
      </c>
      <c r="B10" s="22" t="s">
        <v>50</v>
      </c>
      <c r="C10" s="22" t="s">
        <v>34</v>
      </c>
      <c r="D10" s="23" t="s">
        <v>53</v>
      </c>
      <c r="E10" s="22" t="s">
        <v>68</v>
      </c>
      <c r="F10" s="23">
        <v>1</v>
      </c>
    </row>
    <row r="11" spans="1:6" x14ac:dyDescent="0.15">
      <c r="B11" s="22" t="s">
        <v>50</v>
      </c>
      <c r="C11" s="22" t="s">
        <v>61</v>
      </c>
      <c r="D11" s="23" t="s">
        <v>53</v>
      </c>
      <c r="E11" s="22" t="s">
        <v>66</v>
      </c>
      <c r="F11" s="23">
        <v>1</v>
      </c>
    </row>
    <row r="12" spans="1:6" x14ac:dyDescent="0.15">
      <c r="B12" s="22" t="s">
        <v>50</v>
      </c>
      <c r="C12" s="22" t="s">
        <v>62</v>
      </c>
      <c r="D12" s="23" t="s">
        <v>53</v>
      </c>
      <c r="E12" s="22" t="s">
        <v>66</v>
      </c>
      <c r="F12" s="23">
        <v>1</v>
      </c>
    </row>
    <row r="13" spans="1:6" x14ac:dyDescent="0.15">
      <c r="B13" s="22" t="s">
        <v>50</v>
      </c>
      <c r="C13" s="22" t="s">
        <v>39</v>
      </c>
      <c r="D13" s="23" t="s">
        <v>53</v>
      </c>
      <c r="E13" s="22" t="s">
        <v>66</v>
      </c>
      <c r="F13" s="23">
        <v>1</v>
      </c>
    </row>
    <row r="14" spans="1:6" x14ac:dyDescent="0.15">
      <c r="B14" s="22" t="s">
        <v>50</v>
      </c>
      <c r="C14" s="22" t="s">
        <v>63</v>
      </c>
      <c r="D14" s="23" t="s">
        <v>53</v>
      </c>
      <c r="E14" s="22" t="s">
        <v>66</v>
      </c>
      <c r="F14" s="23">
        <v>1</v>
      </c>
    </row>
    <row r="15" spans="1:6" x14ac:dyDescent="0.15">
      <c r="B15" s="22" t="s">
        <v>50</v>
      </c>
      <c r="C15" s="22" t="s">
        <v>38</v>
      </c>
      <c r="D15" s="23" t="s">
        <v>53</v>
      </c>
      <c r="E15" s="22" t="s">
        <v>66</v>
      </c>
      <c r="F15" s="23">
        <v>1</v>
      </c>
    </row>
    <row r="16" spans="1:6" x14ac:dyDescent="0.15">
      <c r="B16" s="22" t="s">
        <v>50</v>
      </c>
      <c r="C16" s="22" t="s">
        <v>64</v>
      </c>
      <c r="D16" s="23" t="s">
        <v>53</v>
      </c>
      <c r="E16" s="22" t="s">
        <v>66</v>
      </c>
      <c r="F16" s="23">
        <v>1</v>
      </c>
    </row>
    <row r="17" spans="1:6" x14ac:dyDescent="0.15">
      <c r="B17" s="22" t="s">
        <v>50</v>
      </c>
      <c r="C17" s="22" t="s">
        <v>40</v>
      </c>
      <c r="D17" s="23" t="s">
        <v>53</v>
      </c>
      <c r="E17" s="22" t="s">
        <v>132</v>
      </c>
      <c r="F17" s="23">
        <v>1</v>
      </c>
    </row>
    <row r="18" spans="1:6" x14ac:dyDescent="0.15">
      <c r="B18" s="22" t="s">
        <v>50</v>
      </c>
      <c r="C18" s="22" t="s">
        <v>41</v>
      </c>
      <c r="D18" s="23" t="s">
        <v>53</v>
      </c>
      <c r="E18" s="22" t="s">
        <v>132</v>
      </c>
      <c r="F18" s="23">
        <v>1</v>
      </c>
    </row>
    <row r="19" spans="1:6" x14ac:dyDescent="0.15">
      <c r="B19" s="22" t="s">
        <v>50</v>
      </c>
      <c r="C19" s="22" t="s">
        <v>37</v>
      </c>
      <c r="D19" s="23" t="s">
        <v>53</v>
      </c>
      <c r="E19" s="22" t="s">
        <v>69</v>
      </c>
      <c r="F19" s="23">
        <v>1</v>
      </c>
    </row>
    <row r="20" spans="1:6" x14ac:dyDescent="0.15">
      <c r="B20" s="22" t="s">
        <v>50</v>
      </c>
      <c r="C20" s="22" t="s">
        <v>36</v>
      </c>
      <c r="D20" s="23" t="s">
        <v>53</v>
      </c>
      <c r="E20" s="22" t="s">
        <v>69</v>
      </c>
      <c r="F20" s="23">
        <v>1</v>
      </c>
    </row>
    <row r="21" spans="1:6" x14ac:dyDescent="0.15">
      <c r="B21" s="22" t="s">
        <v>50</v>
      </c>
      <c r="C21" s="22" t="s">
        <v>35</v>
      </c>
      <c r="D21" s="23" t="s">
        <v>53</v>
      </c>
      <c r="E21" s="22" t="s">
        <v>69</v>
      </c>
      <c r="F21" s="23">
        <v>1</v>
      </c>
    </row>
    <row r="22" spans="1:6" x14ac:dyDescent="0.15">
      <c r="B22" s="22" t="s">
        <v>50</v>
      </c>
      <c r="C22" s="22" t="s">
        <v>65</v>
      </c>
      <c r="D22" s="23" t="s">
        <v>53</v>
      </c>
      <c r="E22" s="22" t="s">
        <v>67</v>
      </c>
      <c r="F22" s="23">
        <v>1</v>
      </c>
    </row>
    <row r="23" spans="1:6" x14ac:dyDescent="0.15">
      <c r="F23" s="23"/>
    </row>
    <row r="24" spans="1:6" ht="15" x14ac:dyDescent="0.15">
      <c r="A24" s="22" t="s">
        <v>122</v>
      </c>
      <c r="B24" s="22" t="s">
        <v>139</v>
      </c>
      <c r="C24" s="22" t="s">
        <v>73</v>
      </c>
      <c r="E24" s="22" t="s">
        <v>67</v>
      </c>
      <c r="F24" s="23"/>
    </row>
    <row r="25" spans="1:6" ht="15" x14ac:dyDescent="0.15">
      <c r="B25" s="22" t="s">
        <v>139</v>
      </c>
      <c r="C25" s="22" t="s">
        <v>74</v>
      </c>
      <c r="E25" s="22" t="s">
        <v>67</v>
      </c>
      <c r="F25" s="23"/>
    </row>
    <row r="26" spans="1:6" ht="15" x14ac:dyDescent="0.15">
      <c r="B26" s="22" t="s">
        <v>139</v>
      </c>
      <c r="C26" s="22" t="s">
        <v>75</v>
      </c>
      <c r="E26" s="22" t="s">
        <v>67</v>
      </c>
      <c r="F26" s="23"/>
    </row>
    <row r="27" spans="1:6" ht="15" x14ac:dyDescent="0.15">
      <c r="B27" s="22" t="s">
        <v>139</v>
      </c>
      <c r="C27" s="22" t="s">
        <v>76</v>
      </c>
      <c r="E27" s="22" t="s">
        <v>67</v>
      </c>
      <c r="F27" s="23"/>
    </row>
    <row r="28" spans="1:6" ht="15" x14ac:dyDescent="0.15">
      <c r="B28" s="22" t="s">
        <v>134</v>
      </c>
      <c r="C28" s="22" t="s">
        <v>1</v>
      </c>
      <c r="E28" s="22" t="s">
        <v>0</v>
      </c>
      <c r="F28" s="23">
        <v>1</v>
      </c>
    </row>
    <row r="29" spans="1:6" ht="15" x14ac:dyDescent="0.15">
      <c r="B29" s="22" t="s">
        <v>134</v>
      </c>
      <c r="C29" s="22" t="s">
        <v>2</v>
      </c>
      <c r="E29" s="22" t="s">
        <v>67</v>
      </c>
      <c r="F29" s="23">
        <v>1</v>
      </c>
    </row>
    <row r="30" spans="1:6" ht="15" x14ac:dyDescent="0.15">
      <c r="B30" s="22" t="s">
        <v>135</v>
      </c>
      <c r="C30" s="22" t="s">
        <v>77</v>
      </c>
      <c r="E30" s="22" t="s">
        <v>98</v>
      </c>
      <c r="F30" s="23">
        <v>1</v>
      </c>
    </row>
    <row r="31" spans="1:6" ht="15" x14ac:dyDescent="0.15">
      <c r="B31" s="22" t="s">
        <v>135</v>
      </c>
      <c r="C31" s="22" t="s">
        <v>78</v>
      </c>
      <c r="E31" s="22" t="s">
        <v>98</v>
      </c>
      <c r="F31" s="23">
        <v>1</v>
      </c>
    </row>
    <row r="32" spans="1:6" ht="15" x14ac:dyDescent="0.15">
      <c r="B32" s="22" t="s">
        <v>135</v>
      </c>
      <c r="C32" s="22" t="s">
        <v>81</v>
      </c>
      <c r="E32" s="22" t="s">
        <v>98</v>
      </c>
      <c r="F32" s="23">
        <v>1</v>
      </c>
    </row>
    <row r="33" spans="2:6" ht="16" x14ac:dyDescent="0.2">
      <c r="B33" s="22" t="s">
        <v>136</v>
      </c>
      <c r="C33" s="22" t="s">
        <v>82</v>
      </c>
      <c r="E33" s="22" t="s">
        <v>98</v>
      </c>
      <c r="F33" s="23">
        <v>1</v>
      </c>
    </row>
    <row r="34" spans="2:6" ht="16" x14ac:dyDescent="0.2">
      <c r="B34" s="22" t="s">
        <v>136</v>
      </c>
      <c r="C34" s="22" t="s">
        <v>83</v>
      </c>
      <c r="E34" s="22" t="s">
        <v>98</v>
      </c>
      <c r="F34" s="23">
        <v>1</v>
      </c>
    </row>
    <row r="35" spans="2:6" ht="16" x14ac:dyDescent="0.2">
      <c r="B35" s="22" t="s">
        <v>136</v>
      </c>
      <c r="C35" s="22" t="s">
        <v>84</v>
      </c>
      <c r="E35" s="22" t="s">
        <v>98</v>
      </c>
      <c r="F35" s="23">
        <v>1</v>
      </c>
    </row>
    <row r="36" spans="2:6" ht="16" x14ac:dyDescent="0.2">
      <c r="B36" s="22" t="s">
        <v>136</v>
      </c>
      <c r="C36" s="22" t="s">
        <v>85</v>
      </c>
      <c r="E36" s="22" t="s">
        <v>98</v>
      </c>
      <c r="F36" s="23">
        <v>1</v>
      </c>
    </row>
    <row r="37" spans="2:6" ht="16" x14ac:dyDescent="0.2">
      <c r="B37" s="22" t="s">
        <v>136</v>
      </c>
      <c r="C37" s="22" t="s">
        <v>86</v>
      </c>
      <c r="E37" s="22" t="s">
        <v>98</v>
      </c>
      <c r="F37" s="23">
        <v>1</v>
      </c>
    </row>
    <row r="38" spans="2:6" ht="16" x14ac:dyDescent="0.2">
      <c r="B38" s="22" t="s">
        <v>136</v>
      </c>
      <c r="C38" s="22" t="s">
        <v>87</v>
      </c>
      <c r="E38" s="22" t="s">
        <v>98</v>
      </c>
      <c r="F38" s="23">
        <v>1</v>
      </c>
    </row>
    <row r="39" spans="2:6" ht="16" x14ac:dyDescent="0.2">
      <c r="B39" s="22" t="s">
        <v>136</v>
      </c>
      <c r="C39" s="22" t="s">
        <v>88</v>
      </c>
      <c r="E39" s="22" t="s">
        <v>98</v>
      </c>
      <c r="F39" s="23">
        <v>1</v>
      </c>
    </row>
    <row r="40" spans="2:6" ht="16" x14ac:dyDescent="0.2">
      <c r="B40" s="22" t="s">
        <v>136</v>
      </c>
      <c r="C40" s="22" t="s">
        <v>89</v>
      </c>
      <c r="E40" s="22" t="s">
        <v>98</v>
      </c>
      <c r="F40" s="23">
        <v>1</v>
      </c>
    </row>
    <row r="41" spans="2:6" ht="16" x14ac:dyDescent="0.2">
      <c r="B41" s="22" t="s">
        <v>136</v>
      </c>
      <c r="C41" s="22" t="s">
        <v>90</v>
      </c>
      <c r="E41" s="22" t="s">
        <v>98</v>
      </c>
      <c r="F41" s="23">
        <v>1</v>
      </c>
    </row>
    <row r="42" spans="2:6" ht="16" x14ac:dyDescent="0.2">
      <c r="B42" s="22" t="s">
        <v>136</v>
      </c>
      <c r="C42" s="22" t="s">
        <v>91</v>
      </c>
      <c r="E42" s="22" t="s">
        <v>98</v>
      </c>
      <c r="F42" s="23">
        <v>1</v>
      </c>
    </row>
    <row r="43" spans="2:6" ht="16" x14ac:dyDescent="0.2">
      <c r="B43" s="22" t="s">
        <v>136</v>
      </c>
      <c r="C43" s="22" t="s">
        <v>92</v>
      </c>
      <c r="E43" s="22" t="s">
        <v>98</v>
      </c>
      <c r="F43" s="23">
        <v>1</v>
      </c>
    </row>
    <row r="44" spans="2:6" ht="16" x14ac:dyDescent="0.2">
      <c r="B44" s="22" t="s">
        <v>136</v>
      </c>
      <c r="C44" s="22" t="s">
        <v>93</v>
      </c>
      <c r="E44" s="22" t="s">
        <v>98</v>
      </c>
      <c r="F44" s="23">
        <v>1</v>
      </c>
    </row>
    <row r="45" spans="2:6" ht="16" x14ac:dyDescent="0.2">
      <c r="B45" s="22" t="s">
        <v>136</v>
      </c>
      <c r="C45" s="22" t="s">
        <v>94</v>
      </c>
      <c r="E45" s="22" t="s">
        <v>98</v>
      </c>
      <c r="F45" s="23">
        <v>1</v>
      </c>
    </row>
    <row r="46" spans="2:6" ht="16" x14ac:dyDescent="0.2">
      <c r="B46" s="22" t="s">
        <v>136</v>
      </c>
      <c r="C46" s="22" t="s">
        <v>95</v>
      </c>
      <c r="E46" s="22" t="s">
        <v>98</v>
      </c>
      <c r="F46" s="23">
        <v>1</v>
      </c>
    </row>
    <row r="47" spans="2:6" ht="16" x14ac:dyDescent="0.2">
      <c r="B47" s="22" t="s">
        <v>136</v>
      </c>
      <c r="C47" s="22" t="s">
        <v>96</v>
      </c>
      <c r="E47" s="22" t="s">
        <v>98</v>
      </c>
      <c r="F47" s="23">
        <v>1</v>
      </c>
    </row>
    <row r="51" spans="1:1" x14ac:dyDescent="0.15">
      <c r="A51" s="28"/>
    </row>
    <row r="52" spans="1:1" x14ac:dyDescent="0.15">
      <c r="A52" s="28"/>
    </row>
  </sheetData>
  <phoneticPr fontId="1" type="noConversion"/>
  <printOptions headings="1" gridLines="1"/>
  <pageMargins left="0.7" right="0.7" top="0.75" bottom="0.75" header="0.3" footer="0.3"/>
  <pageSetup orientation="landscape" horizontalDpi="0" verticalDpi="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7"/>
  <sheetViews>
    <sheetView zoomScaleNormal="100" zoomScalePageLayoutView="50" workbookViewId="0">
      <selection activeCell="L6" sqref="L6"/>
    </sheetView>
  </sheetViews>
  <sheetFormatPr baseColWidth="10" defaultRowHeight="16" x14ac:dyDescent="0.2"/>
  <cols>
    <col min="1" max="1" width="25.33203125" style="6" customWidth="1"/>
    <col min="2" max="3" width="12.1640625" style="6" customWidth="1"/>
    <col min="4" max="4" width="11.83203125" style="6" customWidth="1"/>
    <col min="5" max="5" width="12" style="6" customWidth="1"/>
    <col min="6" max="6" width="11.83203125" style="6" customWidth="1"/>
    <col min="7" max="16384" width="10.83203125" style="6"/>
  </cols>
  <sheetData>
    <row r="1" spans="1:7" ht="109" customHeight="1" x14ac:dyDescent="0.2">
      <c r="A1" s="2"/>
    </row>
    <row r="2" spans="1:7" ht="29" customHeight="1" x14ac:dyDescent="0.2">
      <c r="A2" s="4" t="s">
        <v>106</v>
      </c>
      <c r="B2" s="4" t="s">
        <v>109</v>
      </c>
      <c r="C2" s="4" t="s">
        <v>54</v>
      </c>
      <c r="D2" s="4" t="s">
        <v>55</v>
      </c>
      <c r="E2" s="4" t="s">
        <v>57</v>
      </c>
      <c r="F2" s="4" t="s">
        <v>58</v>
      </c>
      <c r="G2" s="4" t="s">
        <v>59</v>
      </c>
    </row>
    <row r="3" spans="1:7" x14ac:dyDescent="0.2">
      <c r="A3" s="6" t="s">
        <v>127</v>
      </c>
      <c r="B3" s="6">
        <v>6</v>
      </c>
      <c r="C3" s="6">
        <v>16.2</v>
      </c>
      <c r="D3" s="6">
        <v>8.2899999999999991</v>
      </c>
      <c r="E3" s="6">
        <v>3.43</v>
      </c>
      <c r="F3" s="6">
        <v>3.48</v>
      </c>
      <c r="G3" s="6">
        <v>2.35</v>
      </c>
    </row>
    <row r="4" spans="1:7" x14ac:dyDescent="0.2">
      <c r="A4" s="6" t="s">
        <v>128</v>
      </c>
      <c r="B4" s="6">
        <v>3.01</v>
      </c>
      <c r="C4" s="6">
        <v>1.82</v>
      </c>
      <c r="D4" s="6">
        <v>1.59</v>
      </c>
      <c r="E4" s="6">
        <v>2.35</v>
      </c>
      <c r="F4" s="6">
        <v>1.81</v>
      </c>
      <c r="G4" s="6">
        <v>1.61</v>
      </c>
    </row>
    <row r="5" spans="1:7" x14ac:dyDescent="0.2">
      <c r="A5" s="6" t="s">
        <v>129</v>
      </c>
      <c r="B5" s="6">
        <v>0</v>
      </c>
      <c r="C5" s="6">
        <v>0</v>
      </c>
      <c r="D5" s="6">
        <v>0</v>
      </c>
      <c r="E5" s="6">
        <v>2.59</v>
      </c>
      <c r="F5" s="6">
        <v>0</v>
      </c>
      <c r="G5" s="6">
        <v>0</v>
      </c>
    </row>
    <row r="6" spans="1:7" x14ac:dyDescent="0.2">
      <c r="A6" s="6" t="s">
        <v>130</v>
      </c>
      <c r="B6" s="6">
        <v>1.96</v>
      </c>
      <c r="C6" s="6">
        <v>1.05</v>
      </c>
      <c r="D6" s="6">
        <v>0</v>
      </c>
      <c r="E6" s="6">
        <v>1.67</v>
      </c>
      <c r="F6" s="6">
        <v>0</v>
      </c>
      <c r="G6" s="6">
        <v>1.48</v>
      </c>
    </row>
    <row r="7" spans="1:7" ht="20" customHeight="1" x14ac:dyDescent="0.2">
      <c r="A7" s="5" t="s">
        <v>108</v>
      </c>
    </row>
    <row r="8" spans="1:7" x14ac:dyDescent="0.2">
      <c r="A8" s="6" t="s">
        <v>127</v>
      </c>
      <c r="B8" s="6">
        <v>21.67</v>
      </c>
      <c r="C8" s="6">
        <v>14.01</v>
      </c>
      <c r="D8" s="6">
        <v>15.09</v>
      </c>
      <c r="E8" s="6">
        <v>8.02</v>
      </c>
      <c r="F8" s="6">
        <v>6.03</v>
      </c>
      <c r="G8" s="6">
        <v>6.53</v>
      </c>
    </row>
    <row r="9" spans="1:7" x14ac:dyDescent="0.2">
      <c r="A9" s="6" t="s">
        <v>128</v>
      </c>
      <c r="B9" s="6">
        <v>14.59</v>
      </c>
      <c r="C9" s="6">
        <v>18.32</v>
      </c>
      <c r="D9" s="6">
        <v>14.77</v>
      </c>
      <c r="E9" s="6">
        <v>5.96</v>
      </c>
      <c r="F9" s="6">
        <v>7.52</v>
      </c>
      <c r="G9" s="6">
        <v>5.23</v>
      </c>
    </row>
    <row r="10" spans="1:7" x14ac:dyDescent="0.2">
      <c r="A10" s="6" t="s">
        <v>129</v>
      </c>
      <c r="B10" s="6">
        <v>12.87</v>
      </c>
      <c r="C10" s="6">
        <v>11.2</v>
      </c>
      <c r="E10" s="6">
        <v>6.44</v>
      </c>
      <c r="F10" s="6">
        <v>8.59</v>
      </c>
      <c r="G10" s="6">
        <v>5.53</v>
      </c>
    </row>
    <row r="11" spans="1:7" x14ac:dyDescent="0.2">
      <c r="A11" s="6" t="s">
        <v>130</v>
      </c>
      <c r="B11" s="6">
        <v>4.8079999999999998</v>
      </c>
      <c r="C11" s="6">
        <v>10.81</v>
      </c>
      <c r="E11" s="6">
        <v>7.69</v>
      </c>
      <c r="F11" s="6">
        <v>12.28</v>
      </c>
      <c r="G11" s="6">
        <v>5.74</v>
      </c>
    </row>
    <row r="12" spans="1:7" ht="22" customHeight="1" x14ac:dyDescent="0.2">
      <c r="A12" s="5" t="s">
        <v>107</v>
      </c>
    </row>
    <row r="13" spans="1:7" x14ac:dyDescent="0.2">
      <c r="A13" s="6" t="s">
        <v>127</v>
      </c>
      <c r="B13" s="6">
        <v>115.35299999999999</v>
      </c>
      <c r="C13" s="6">
        <v>53.641199999999998</v>
      </c>
      <c r="D13" s="6">
        <v>100.59</v>
      </c>
      <c r="E13" s="6">
        <v>63.25</v>
      </c>
      <c r="F13" s="6">
        <v>26.37</v>
      </c>
      <c r="G13" s="6">
        <v>42.94</v>
      </c>
    </row>
    <row r="14" spans="1:7" x14ac:dyDescent="0.2">
      <c r="A14" s="6" t="s">
        <v>128</v>
      </c>
      <c r="B14" s="6">
        <v>17.453499999999998</v>
      </c>
      <c r="C14" s="6">
        <v>174.54300000000001</v>
      </c>
      <c r="D14" s="6">
        <v>27.861899999999999</v>
      </c>
      <c r="E14" s="6">
        <v>42.1</v>
      </c>
      <c r="F14" s="6">
        <v>82.06</v>
      </c>
      <c r="G14" s="6">
        <v>20.72</v>
      </c>
    </row>
    <row r="15" spans="1:7" x14ac:dyDescent="0.2">
      <c r="A15" s="6" t="s">
        <v>129</v>
      </c>
      <c r="B15" s="6">
        <v>971.774</v>
      </c>
      <c r="C15" s="6">
        <v>273.69</v>
      </c>
      <c r="E15" s="6">
        <v>13.57</v>
      </c>
      <c r="F15" s="6">
        <v>64.16</v>
      </c>
      <c r="G15" s="6">
        <v>6.21</v>
      </c>
    </row>
    <row r="16" spans="1:7" x14ac:dyDescent="0.2">
      <c r="A16" s="11" t="s">
        <v>130</v>
      </c>
      <c r="B16" s="11">
        <v>105.13</v>
      </c>
      <c r="C16" s="11">
        <v>151.02000000000001</v>
      </c>
      <c r="D16" s="11"/>
      <c r="E16" s="11">
        <v>15.04</v>
      </c>
      <c r="F16" s="11">
        <v>3.71</v>
      </c>
      <c r="G16" s="11">
        <v>3.83</v>
      </c>
    </row>
    <row r="17" spans="1:1" x14ac:dyDescent="0.2">
      <c r="A17" s="6" t="s">
        <v>131</v>
      </c>
    </row>
  </sheetData>
  <pageMargins left="0.7" right="0.7" top="0.75" bottom="0.75" header="0.3" footer="0.3"/>
  <pageSetup paperSize="9" orientation="landscape" horizontalDpi="4294967292" verticalDpi="4294967292"/>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8"/>
  <sheetViews>
    <sheetView zoomScale="90" zoomScaleNormal="90" zoomScalePageLayoutView="50" workbookViewId="0">
      <selection activeCell="D29" sqref="D29:D41"/>
    </sheetView>
  </sheetViews>
  <sheetFormatPr baseColWidth="10" defaultRowHeight="16" x14ac:dyDescent="0.2"/>
  <cols>
    <col min="1" max="1" width="9.83203125" style="6" customWidth="1"/>
    <col min="2" max="2" width="4" style="6" customWidth="1"/>
    <col min="3" max="3" width="11" style="6" customWidth="1"/>
    <col min="4" max="4" width="11.83203125" style="6" customWidth="1"/>
    <col min="5" max="5" width="12.1640625" style="6" customWidth="1"/>
    <col min="6" max="6" width="7" style="6" customWidth="1"/>
    <col min="7" max="7" width="7.83203125" style="6" customWidth="1"/>
    <col min="8" max="8" width="8" style="15" customWidth="1"/>
    <col min="9" max="9" width="6.1640625" style="15" customWidth="1"/>
    <col min="10" max="10" width="12" style="6" customWidth="1"/>
    <col min="11" max="11" width="12.83203125" style="6" customWidth="1"/>
    <col min="12" max="12" width="12.6640625" style="15" customWidth="1"/>
    <col min="13" max="16384" width="10.83203125" style="6"/>
  </cols>
  <sheetData>
    <row r="1" spans="1:12" ht="101" customHeight="1" x14ac:dyDescent="0.2">
      <c r="A1" s="8"/>
    </row>
    <row r="2" spans="1:12" s="33" customFormat="1" ht="51" x14ac:dyDescent="0.2">
      <c r="C2" s="33" t="s">
        <v>124</v>
      </c>
      <c r="D2" s="33" t="s">
        <v>4</v>
      </c>
      <c r="E2" s="34" t="s">
        <v>47</v>
      </c>
      <c r="G2" s="35"/>
      <c r="H2" s="40" t="s">
        <v>46</v>
      </c>
      <c r="I2" s="40"/>
      <c r="L2" s="40"/>
    </row>
    <row r="3" spans="1:12" s="36" customFormat="1" ht="51" x14ac:dyDescent="0.2">
      <c r="B3" s="37"/>
      <c r="C3" s="37"/>
      <c r="D3" s="37"/>
      <c r="E3" s="38" t="s">
        <v>138</v>
      </c>
      <c r="F3" s="37" t="s">
        <v>6</v>
      </c>
      <c r="G3" s="39" t="s">
        <v>137</v>
      </c>
      <c r="H3" s="41" t="s">
        <v>5</v>
      </c>
      <c r="I3" s="41" t="s">
        <v>6</v>
      </c>
      <c r="J3" s="37" t="s">
        <v>137</v>
      </c>
      <c r="K3" s="37" t="s">
        <v>21</v>
      </c>
      <c r="L3" s="41" t="s">
        <v>7</v>
      </c>
    </row>
    <row r="4" spans="1:12" x14ac:dyDescent="0.2">
      <c r="A4" s="5" t="s">
        <v>52</v>
      </c>
      <c r="B4" s="6">
        <v>1</v>
      </c>
      <c r="C4" s="6">
        <v>1</v>
      </c>
      <c r="D4" s="6" t="s">
        <v>99</v>
      </c>
      <c r="E4" s="21">
        <v>100</v>
      </c>
      <c r="F4" s="20">
        <v>53.641199999999998</v>
      </c>
      <c r="G4" s="10">
        <v>3775</v>
      </c>
      <c r="H4" s="15">
        <v>3.2108599999999998</v>
      </c>
      <c r="I4" s="15">
        <v>9.4778399999999999E-2</v>
      </c>
      <c r="J4" s="6">
        <v>11504903</v>
      </c>
      <c r="K4" s="6">
        <v>82096183</v>
      </c>
      <c r="L4" s="15">
        <f>J4/K4*100</f>
        <v>14.013931683035738</v>
      </c>
    </row>
    <row r="5" spans="1:12" x14ac:dyDescent="0.2">
      <c r="B5" s="6">
        <v>2</v>
      </c>
      <c r="C5" s="6">
        <v>1</v>
      </c>
      <c r="D5" s="6" t="s">
        <v>100</v>
      </c>
      <c r="E5" s="21">
        <v>100</v>
      </c>
      <c r="F5" s="20">
        <v>174.54300000000001</v>
      </c>
      <c r="G5" s="10">
        <v>15234</v>
      </c>
      <c r="H5" s="15">
        <v>6.7874699999999999</v>
      </c>
      <c r="I5" s="15">
        <v>0.17644199999999999</v>
      </c>
      <c r="J5" s="6">
        <v>12773388</v>
      </c>
      <c r="K5" s="6">
        <v>69722876</v>
      </c>
      <c r="L5" s="15">
        <f t="shared" ref="L5:L25" si="0">J5/K5*100</f>
        <v>18.32022534469175</v>
      </c>
    </row>
    <row r="6" spans="1:12" x14ac:dyDescent="0.2">
      <c r="B6" s="6">
        <v>3</v>
      </c>
      <c r="C6" s="6">
        <v>2</v>
      </c>
      <c r="D6" s="6" t="s">
        <v>42</v>
      </c>
      <c r="E6" s="21">
        <v>100</v>
      </c>
      <c r="F6" s="20">
        <v>273.69</v>
      </c>
      <c r="G6" s="10">
        <v>44752</v>
      </c>
      <c r="H6" s="15">
        <v>7.6737799999999998</v>
      </c>
      <c r="I6" s="15">
        <v>0.28902899999999998</v>
      </c>
      <c r="J6" s="6">
        <v>38466178</v>
      </c>
      <c r="K6" s="6">
        <v>343261064</v>
      </c>
      <c r="L6" s="15">
        <f t="shared" si="0"/>
        <v>11.206099972934885</v>
      </c>
    </row>
    <row r="7" spans="1:12" x14ac:dyDescent="0.2">
      <c r="B7" s="6">
        <v>4</v>
      </c>
      <c r="C7" s="6">
        <v>2</v>
      </c>
      <c r="D7" s="6" t="s">
        <v>43</v>
      </c>
      <c r="E7" s="21">
        <v>100</v>
      </c>
      <c r="F7" s="20">
        <v>151.02000000000001</v>
      </c>
      <c r="G7" s="10">
        <v>24061</v>
      </c>
      <c r="H7" s="15">
        <v>4.3426600000000004</v>
      </c>
      <c r="I7" s="15">
        <v>0.21328800000000001</v>
      </c>
      <c r="J7" s="6">
        <v>33278990</v>
      </c>
      <c r="K7" s="6">
        <v>307774395</v>
      </c>
      <c r="L7" s="15">
        <f t="shared" si="0"/>
        <v>10.812787074116416</v>
      </c>
    </row>
    <row r="8" spans="1:12" x14ac:dyDescent="0.2">
      <c r="B8" s="6">
        <v>5</v>
      </c>
      <c r="C8" s="6">
        <v>1</v>
      </c>
      <c r="D8" s="6" t="s">
        <v>101</v>
      </c>
      <c r="E8" s="21">
        <v>99.993799999999993</v>
      </c>
      <c r="F8" s="20">
        <v>100.59</v>
      </c>
      <c r="G8" s="10">
        <v>7422</v>
      </c>
      <c r="H8" s="15">
        <v>9.0120199999999997</v>
      </c>
      <c r="I8" s="15">
        <v>0.18218699999999999</v>
      </c>
      <c r="J8" s="6">
        <v>12192463</v>
      </c>
      <c r="K8" s="6">
        <v>80747827</v>
      </c>
      <c r="L8" s="15">
        <f t="shared" si="0"/>
        <v>15.099431715976705</v>
      </c>
    </row>
    <row r="9" spans="1:12" x14ac:dyDescent="0.2">
      <c r="B9" s="6">
        <v>6</v>
      </c>
      <c r="C9" s="6">
        <v>1</v>
      </c>
      <c r="D9" s="6" t="s">
        <v>102</v>
      </c>
      <c r="E9" s="21">
        <v>99.993799999999993</v>
      </c>
      <c r="F9" s="20">
        <v>27.861899999999999</v>
      </c>
      <c r="G9" s="10">
        <v>2158</v>
      </c>
      <c r="H9" s="15">
        <v>1.94815</v>
      </c>
      <c r="I9" s="15">
        <v>7.9665299999999994E-2</v>
      </c>
      <c r="J9" s="6">
        <v>12116919</v>
      </c>
      <c r="K9" s="6">
        <v>82013511</v>
      </c>
      <c r="L9" s="15">
        <f t="shared" si="0"/>
        <v>14.774296152252282</v>
      </c>
    </row>
    <row r="10" spans="1:12" x14ac:dyDescent="0.2">
      <c r="B10" s="6">
        <v>7</v>
      </c>
      <c r="C10" s="6">
        <v>1</v>
      </c>
      <c r="D10" s="6" t="s">
        <v>104</v>
      </c>
      <c r="E10" s="21">
        <v>100</v>
      </c>
      <c r="F10" s="20">
        <v>115.35299999999999</v>
      </c>
      <c r="G10" s="10">
        <v>8989</v>
      </c>
      <c r="H10" s="15">
        <v>27.508299999999998</v>
      </c>
      <c r="I10" s="15">
        <v>0.537435</v>
      </c>
      <c r="J10" s="6">
        <v>16509732</v>
      </c>
      <c r="K10" s="6">
        <v>76178921</v>
      </c>
      <c r="L10" s="15">
        <f>J10/K10*100</f>
        <v>21.672310113187347</v>
      </c>
    </row>
    <row r="11" spans="1:12" x14ac:dyDescent="0.2">
      <c r="B11" s="6">
        <v>8</v>
      </c>
      <c r="C11" s="6">
        <v>1</v>
      </c>
      <c r="D11" s="6" t="s">
        <v>103</v>
      </c>
      <c r="E11" s="21">
        <v>99.9876</v>
      </c>
      <c r="F11" s="20">
        <v>17.453499999999998</v>
      </c>
      <c r="G11" s="10">
        <v>1312</v>
      </c>
      <c r="H11" s="15">
        <v>4.8606400000000001</v>
      </c>
      <c r="I11" s="15">
        <v>0.132074</v>
      </c>
      <c r="J11" s="6">
        <v>12919491</v>
      </c>
      <c r="K11" s="6">
        <v>88509980</v>
      </c>
      <c r="L11" s="15">
        <f>J11/K11*100</f>
        <v>14.596648875076006</v>
      </c>
    </row>
    <row r="12" spans="1:12" x14ac:dyDescent="0.2">
      <c r="B12" s="6">
        <v>9</v>
      </c>
      <c r="C12" s="6">
        <v>2</v>
      </c>
      <c r="D12" s="6" t="s">
        <v>44</v>
      </c>
      <c r="E12" s="21">
        <v>100</v>
      </c>
      <c r="F12" s="20">
        <v>971.774</v>
      </c>
      <c r="G12" s="10">
        <v>187371</v>
      </c>
      <c r="H12" s="15">
        <v>33.404800000000002</v>
      </c>
      <c r="I12" s="15">
        <v>0.95356200000000002</v>
      </c>
      <c r="J12" s="6">
        <v>75539067</v>
      </c>
      <c r="K12" s="6">
        <v>586741976</v>
      </c>
      <c r="L12" s="15">
        <f t="shared" si="0"/>
        <v>12.874324675894671</v>
      </c>
    </row>
    <row r="13" spans="1:12" x14ac:dyDescent="0.2">
      <c r="B13" s="6">
        <v>10</v>
      </c>
      <c r="C13" s="6">
        <v>2</v>
      </c>
      <c r="D13" s="6" t="s">
        <v>45</v>
      </c>
      <c r="E13" s="21">
        <v>99.99</v>
      </c>
      <c r="F13" s="20">
        <v>105.13</v>
      </c>
      <c r="G13" s="10">
        <v>15203</v>
      </c>
      <c r="H13" s="15">
        <v>3.15985</v>
      </c>
      <c r="I13" s="15">
        <v>8.1157400000000005E-2</v>
      </c>
      <c r="J13" s="6">
        <v>10708718</v>
      </c>
      <c r="K13" s="6">
        <v>222686674</v>
      </c>
      <c r="L13" s="15">
        <f t="shared" si="0"/>
        <v>4.8088723979954011</v>
      </c>
    </row>
    <row r="14" spans="1:12" x14ac:dyDescent="0.2">
      <c r="B14" s="6">
        <v>11</v>
      </c>
      <c r="C14" s="6">
        <v>2</v>
      </c>
      <c r="D14" s="6" t="s">
        <v>22</v>
      </c>
      <c r="E14" s="21">
        <v>100</v>
      </c>
      <c r="F14" s="20">
        <v>42.94</v>
      </c>
      <c r="G14" s="10">
        <v>5792</v>
      </c>
      <c r="H14" s="15">
        <v>7.5668899999999999</v>
      </c>
      <c r="I14" s="15">
        <v>0.125357</v>
      </c>
      <c r="J14" s="6">
        <v>10159452</v>
      </c>
      <c r="K14" s="6">
        <v>155408097</v>
      </c>
      <c r="L14" s="15">
        <f t="shared" si="0"/>
        <v>6.5372732799115347</v>
      </c>
    </row>
    <row r="15" spans="1:12" x14ac:dyDescent="0.2">
      <c r="B15" s="6">
        <v>12</v>
      </c>
      <c r="C15" s="6">
        <v>2</v>
      </c>
      <c r="D15" s="6" t="s">
        <v>23</v>
      </c>
      <c r="E15" s="21">
        <v>99.97</v>
      </c>
      <c r="F15" s="20">
        <v>20.72</v>
      </c>
      <c r="G15" s="10">
        <v>2982</v>
      </c>
      <c r="H15" s="15">
        <v>1.88852</v>
      </c>
      <c r="I15" s="15">
        <v>5.8400899999999999E-2</v>
      </c>
      <c r="J15" s="6">
        <v>9183464</v>
      </c>
      <c r="K15" s="6">
        <v>175445678</v>
      </c>
      <c r="L15" s="15">
        <f t="shared" si="0"/>
        <v>5.2343631970232973</v>
      </c>
    </row>
    <row r="16" spans="1:12" x14ac:dyDescent="0.2">
      <c r="B16" s="6">
        <v>13</v>
      </c>
      <c r="C16" s="6">
        <v>2</v>
      </c>
      <c r="D16" s="12" t="s">
        <v>24</v>
      </c>
      <c r="E16" s="21">
        <v>98.9</v>
      </c>
      <c r="F16" s="20">
        <v>6.21</v>
      </c>
      <c r="G16" s="10">
        <v>970</v>
      </c>
      <c r="H16" s="15">
        <v>1.0889200000000001</v>
      </c>
      <c r="I16" s="15">
        <v>3.2321500000000003E-2</v>
      </c>
      <c r="J16" s="6">
        <v>4951315</v>
      </c>
      <c r="K16" s="6">
        <v>89395069</v>
      </c>
      <c r="L16" s="15">
        <f t="shared" si="0"/>
        <v>5.5386891641640768</v>
      </c>
    </row>
    <row r="17" spans="1:12" x14ac:dyDescent="0.2">
      <c r="B17" s="6">
        <v>14</v>
      </c>
      <c r="C17" s="6">
        <v>2</v>
      </c>
      <c r="D17" s="6" t="s">
        <v>25</v>
      </c>
      <c r="E17" s="21">
        <v>95.03</v>
      </c>
      <c r="F17" s="20">
        <v>3.83</v>
      </c>
      <c r="G17" s="10">
        <v>642</v>
      </c>
      <c r="H17" s="15">
        <v>1.96706</v>
      </c>
      <c r="I17" s="15">
        <v>7.32072E-2</v>
      </c>
      <c r="J17" s="6">
        <v>11730495</v>
      </c>
      <c r="K17" s="6">
        <v>204163650</v>
      </c>
      <c r="L17" s="15">
        <f t="shared" si="0"/>
        <v>5.7456334660944783</v>
      </c>
    </row>
    <row r="18" spans="1:12" x14ac:dyDescent="0.2">
      <c r="B18" s="6">
        <v>15</v>
      </c>
      <c r="C18" s="6">
        <v>2</v>
      </c>
      <c r="D18" s="6" t="s">
        <v>26</v>
      </c>
      <c r="E18" s="21">
        <v>100</v>
      </c>
      <c r="F18" s="20">
        <v>63.25</v>
      </c>
      <c r="G18" s="10">
        <v>9042</v>
      </c>
      <c r="H18" s="15">
        <v>4.8797899999999998</v>
      </c>
      <c r="I18" s="15">
        <v>0.131498</v>
      </c>
      <c r="J18" s="6">
        <v>17535301</v>
      </c>
      <c r="K18" s="6">
        <v>218555975</v>
      </c>
      <c r="L18" s="15">
        <f t="shared" si="0"/>
        <v>8.0232539970595642</v>
      </c>
    </row>
    <row r="19" spans="1:12" x14ac:dyDescent="0.2">
      <c r="B19" s="6">
        <v>16</v>
      </c>
      <c r="C19" s="6">
        <v>2</v>
      </c>
      <c r="D19" s="6" t="s">
        <v>27</v>
      </c>
      <c r="E19" s="21">
        <v>99.98</v>
      </c>
      <c r="F19" s="20">
        <v>42.1</v>
      </c>
      <c r="G19" s="10">
        <v>6014</v>
      </c>
      <c r="H19" s="15">
        <v>3.1163799999999999</v>
      </c>
      <c r="I19" s="15">
        <v>0.112092</v>
      </c>
      <c r="J19" s="6">
        <v>17888167</v>
      </c>
      <c r="K19" s="6">
        <v>300096765</v>
      </c>
      <c r="L19" s="15">
        <f t="shared" si="0"/>
        <v>5.9607996773973886</v>
      </c>
    </row>
    <row r="20" spans="1:12" x14ac:dyDescent="0.2">
      <c r="B20" s="6">
        <v>17</v>
      </c>
      <c r="C20" s="6">
        <v>2</v>
      </c>
      <c r="D20" s="6" t="s">
        <v>28</v>
      </c>
      <c r="E20" s="21">
        <v>99.99</v>
      </c>
      <c r="F20" s="20">
        <v>13.57</v>
      </c>
      <c r="G20" s="10">
        <v>1915</v>
      </c>
      <c r="H20" s="15">
        <v>2.11632</v>
      </c>
      <c r="I20" s="15">
        <v>6.7702399999999996E-2</v>
      </c>
      <c r="J20" s="6">
        <v>10860437</v>
      </c>
      <c r="K20" s="6">
        <v>168448060</v>
      </c>
      <c r="L20" s="15">
        <f t="shared" si="0"/>
        <v>6.4473505957860251</v>
      </c>
    </row>
    <row r="21" spans="1:12" x14ac:dyDescent="0.2">
      <c r="B21" s="6">
        <v>18</v>
      </c>
      <c r="C21" s="6">
        <v>2</v>
      </c>
      <c r="D21" s="6" t="s">
        <v>29</v>
      </c>
      <c r="E21" s="21">
        <v>99.96</v>
      </c>
      <c r="F21" s="20">
        <v>15.04</v>
      </c>
      <c r="G21" s="10">
        <v>2223</v>
      </c>
      <c r="H21" s="15">
        <v>2.82612</v>
      </c>
      <c r="I21" s="15">
        <v>0.102432</v>
      </c>
      <c r="J21" s="6">
        <v>16403615</v>
      </c>
      <c r="K21" s="6">
        <v>213231244</v>
      </c>
      <c r="L21" s="15">
        <f t="shared" si="0"/>
        <v>7.6928759089357461</v>
      </c>
    </row>
    <row r="22" spans="1:12" x14ac:dyDescent="0.2">
      <c r="B22" s="6">
        <v>19</v>
      </c>
      <c r="C22" s="6">
        <v>2</v>
      </c>
      <c r="D22" s="6" t="s">
        <v>30</v>
      </c>
      <c r="E22" s="21">
        <v>99.98</v>
      </c>
      <c r="F22" s="20">
        <v>26.37</v>
      </c>
      <c r="G22" s="10">
        <v>3656</v>
      </c>
      <c r="H22" s="15">
        <v>2.70661</v>
      </c>
      <c r="I22" s="15">
        <v>9.9454000000000001E-2</v>
      </c>
      <c r="J22" s="6">
        <v>15183307</v>
      </c>
      <c r="K22" s="6">
        <v>251736675</v>
      </c>
      <c r="L22" s="15">
        <f t="shared" si="0"/>
        <v>6.0314243047819707</v>
      </c>
    </row>
    <row r="23" spans="1:12" x14ac:dyDescent="0.2">
      <c r="B23" s="6">
        <v>20</v>
      </c>
      <c r="C23" s="6">
        <v>2</v>
      </c>
      <c r="D23" s="6" t="s">
        <v>31</v>
      </c>
      <c r="E23" s="21">
        <v>100</v>
      </c>
      <c r="F23" s="20">
        <v>82.06</v>
      </c>
      <c r="G23" s="10">
        <v>12935</v>
      </c>
      <c r="H23" s="15">
        <v>2.12147</v>
      </c>
      <c r="I23" s="15">
        <v>7.8213299999999999E-2</v>
      </c>
      <c r="J23" s="6">
        <v>12724020</v>
      </c>
      <c r="K23" s="6">
        <v>169140246</v>
      </c>
      <c r="L23" s="15">
        <f t="shared" si="0"/>
        <v>7.522763092114694</v>
      </c>
    </row>
    <row r="24" spans="1:12" x14ac:dyDescent="0.2">
      <c r="B24" s="6">
        <v>21</v>
      </c>
      <c r="C24" s="6">
        <v>2</v>
      </c>
      <c r="D24" s="6" t="s">
        <v>32</v>
      </c>
      <c r="E24" s="21">
        <v>99.9</v>
      </c>
      <c r="F24" s="20">
        <v>64.16</v>
      </c>
      <c r="G24" s="10">
        <v>10668</v>
      </c>
      <c r="H24" s="15">
        <v>2.0577399999999999</v>
      </c>
      <c r="I24" s="15">
        <v>9.2084200000000005E-2</v>
      </c>
      <c r="J24" s="6">
        <v>14358779</v>
      </c>
      <c r="K24" s="6">
        <v>167046051</v>
      </c>
      <c r="L24" s="15">
        <f t="shared" si="0"/>
        <v>8.5957009543434229</v>
      </c>
    </row>
    <row r="25" spans="1:12" x14ac:dyDescent="0.2">
      <c r="B25" s="6">
        <v>22</v>
      </c>
      <c r="C25" s="6">
        <v>2</v>
      </c>
      <c r="D25" s="6" t="s">
        <v>33</v>
      </c>
      <c r="E25" s="21">
        <v>91.45</v>
      </c>
      <c r="F25" s="20">
        <v>3.71</v>
      </c>
      <c r="G25" s="10">
        <v>620</v>
      </c>
      <c r="H25" s="15">
        <v>2.1091199999999999</v>
      </c>
      <c r="I25" s="15">
        <v>0.116761</v>
      </c>
      <c r="J25" s="6">
        <v>18818195</v>
      </c>
      <c r="K25" s="6">
        <v>153132551</v>
      </c>
      <c r="L25" s="15">
        <f t="shared" si="0"/>
        <v>12.288827474701966</v>
      </c>
    </row>
    <row r="27" spans="1:12" s="36" customFormat="1" ht="51" x14ac:dyDescent="0.2">
      <c r="C27" s="33" t="s">
        <v>10</v>
      </c>
      <c r="D27" s="33" t="s">
        <v>4</v>
      </c>
      <c r="E27" s="34" t="s">
        <v>47</v>
      </c>
      <c r="F27" s="33"/>
      <c r="G27" s="35"/>
      <c r="H27" s="40" t="s">
        <v>46</v>
      </c>
      <c r="I27" s="40"/>
      <c r="L27" s="42"/>
    </row>
    <row r="28" spans="1:12" s="36" customFormat="1" ht="51" x14ac:dyDescent="0.2">
      <c r="B28" s="37"/>
      <c r="C28" s="37"/>
      <c r="D28" s="37"/>
      <c r="E28" s="38" t="s">
        <v>5</v>
      </c>
      <c r="F28" s="37" t="s">
        <v>6</v>
      </c>
      <c r="G28" s="39" t="s">
        <v>137</v>
      </c>
      <c r="H28" s="41" t="s">
        <v>5</v>
      </c>
      <c r="I28" s="41" t="s">
        <v>6</v>
      </c>
      <c r="J28" s="37" t="s">
        <v>137</v>
      </c>
      <c r="K28" s="37" t="s">
        <v>21</v>
      </c>
      <c r="L28" s="41" t="s">
        <v>7</v>
      </c>
    </row>
    <row r="29" spans="1:12" ht="17" x14ac:dyDescent="0.2">
      <c r="A29" s="33" t="s">
        <v>53</v>
      </c>
      <c r="B29" s="6">
        <v>1</v>
      </c>
      <c r="C29" s="6">
        <v>2</v>
      </c>
      <c r="D29" s="6" t="s">
        <v>34</v>
      </c>
      <c r="E29" s="9">
        <v>99.98</v>
      </c>
      <c r="F29" s="6">
        <v>17.489999999999998</v>
      </c>
      <c r="G29" s="10">
        <v>3725</v>
      </c>
      <c r="H29" s="15">
        <v>4.0196100000000001</v>
      </c>
      <c r="I29" s="15">
        <v>0.219722</v>
      </c>
      <c r="J29" s="6">
        <v>35653184</v>
      </c>
      <c r="K29" s="6">
        <v>251269926</v>
      </c>
      <c r="L29" s="15">
        <f>(J29/K29)*100</f>
        <v>14.18919668086343</v>
      </c>
    </row>
    <row r="30" spans="1:12" x14ac:dyDescent="0.2">
      <c r="B30" s="6">
        <v>2</v>
      </c>
      <c r="C30" s="6">
        <v>2</v>
      </c>
      <c r="D30" s="6" t="s">
        <v>35</v>
      </c>
      <c r="E30" s="9">
        <v>100</v>
      </c>
      <c r="F30" s="6">
        <v>140.62</v>
      </c>
      <c r="G30" s="10">
        <v>19651</v>
      </c>
      <c r="H30" s="15">
        <v>31.036100000000001</v>
      </c>
      <c r="I30" s="15">
        <v>0.46956799999999999</v>
      </c>
      <c r="J30" s="6">
        <v>18059800</v>
      </c>
      <c r="K30" s="6">
        <v>186800140</v>
      </c>
      <c r="L30" s="15">
        <f t="shared" ref="L30:L41" si="1">(J30/K30)*100</f>
        <v>9.6679799062249092</v>
      </c>
    </row>
    <row r="31" spans="1:12" x14ac:dyDescent="0.2">
      <c r="B31" s="6">
        <v>3</v>
      </c>
      <c r="C31" s="6">
        <v>2</v>
      </c>
      <c r="D31" s="6" t="s">
        <v>36</v>
      </c>
      <c r="E31" s="9">
        <v>100</v>
      </c>
      <c r="F31" s="6">
        <v>156.65</v>
      </c>
      <c r="G31" s="10">
        <v>22774</v>
      </c>
      <c r="H31" s="15">
        <v>22.3614</v>
      </c>
      <c r="I31" s="15">
        <v>0.33811799999999997</v>
      </c>
      <c r="J31" s="6">
        <v>16269453</v>
      </c>
      <c r="K31" s="6">
        <v>180220791</v>
      </c>
      <c r="L31" s="15">
        <f t="shared" si="1"/>
        <v>9.0275117036857306</v>
      </c>
    </row>
    <row r="32" spans="1:12" x14ac:dyDescent="0.2">
      <c r="B32" s="6">
        <v>4</v>
      </c>
      <c r="C32" s="6">
        <v>2</v>
      </c>
      <c r="D32" s="6" t="s">
        <v>37</v>
      </c>
      <c r="E32" s="9">
        <v>100</v>
      </c>
      <c r="F32" s="6">
        <v>76.45</v>
      </c>
      <c r="G32" s="10">
        <v>10505</v>
      </c>
      <c r="H32" s="15">
        <v>16.997</v>
      </c>
      <c r="I32" s="15">
        <v>0.23166700000000001</v>
      </c>
      <c r="J32" s="6">
        <v>9528794</v>
      </c>
      <c r="K32" s="6">
        <v>153161841</v>
      </c>
      <c r="L32" s="15">
        <f t="shared" si="1"/>
        <v>6.2213890468971318</v>
      </c>
    </row>
    <row r="33" spans="1:12" x14ac:dyDescent="0.2">
      <c r="B33" s="6">
        <v>5</v>
      </c>
      <c r="C33" s="6">
        <v>2</v>
      </c>
      <c r="D33" s="6" t="s">
        <v>38</v>
      </c>
      <c r="E33" s="9">
        <v>100</v>
      </c>
      <c r="F33" s="6">
        <v>143.74</v>
      </c>
      <c r="G33" s="10">
        <v>20001</v>
      </c>
      <c r="H33" s="15">
        <v>35.980699999999999</v>
      </c>
      <c r="I33" s="15">
        <v>0.54905099999999996</v>
      </c>
      <c r="J33" s="6">
        <v>20341665</v>
      </c>
      <c r="K33" s="6">
        <v>296982879</v>
      </c>
      <c r="L33" s="15">
        <f t="shared" si="1"/>
        <v>6.8494403005635887</v>
      </c>
    </row>
    <row r="34" spans="1:12" x14ac:dyDescent="0.2">
      <c r="B34" s="6">
        <v>6</v>
      </c>
      <c r="C34" s="6">
        <v>2</v>
      </c>
      <c r="D34" s="6" t="s">
        <v>39</v>
      </c>
      <c r="E34" s="9">
        <v>100</v>
      </c>
      <c r="F34" s="6">
        <v>93.921000000000006</v>
      </c>
      <c r="G34" s="10">
        <v>13125</v>
      </c>
      <c r="H34" s="15">
        <v>26.169</v>
      </c>
      <c r="I34" s="15">
        <v>0.35873300000000002</v>
      </c>
      <c r="J34" s="6">
        <v>13409090</v>
      </c>
      <c r="K34" s="6">
        <v>241991746</v>
      </c>
      <c r="L34" s="15">
        <f t="shared" si="1"/>
        <v>5.5411352749196663</v>
      </c>
    </row>
    <row r="35" spans="1:12" x14ac:dyDescent="0.2">
      <c r="B35" s="6">
        <v>7</v>
      </c>
      <c r="C35" s="6">
        <v>2</v>
      </c>
      <c r="D35" s="6" t="s">
        <v>40</v>
      </c>
      <c r="E35" s="9">
        <v>100</v>
      </c>
      <c r="F35" s="6">
        <v>69.62</v>
      </c>
      <c r="G35" s="10">
        <v>9684</v>
      </c>
      <c r="H35" s="15">
        <v>8.8576300000000003</v>
      </c>
      <c r="I35" s="15">
        <v>0.130299</v>
      </c>
      <c r="J35" s="6">
        <v>9108965</v>
      </c>
      <c r="K35" s="6">
        <v>159107122</v>
      </c>
      <c r="L35" s="15">
        <f t="shared" si="1"/>
        <v>5.7250517044736684</v>
      </c>
    </row>
    <row r="36" spans="1:12" x14ac:dyDescent="0.2">
      <c r="B36" s="6">
        <v>8</v>
      </c>
      <c r="C36" s="6">
        <v>2</v>
      </c>
      <c r="D36" s="6" t="s">
        <v>41</v>
      </c>
      <c r="E36" s="9">
        <v>100</v>
      </c>
      <c r="F36" s="6">
        <v>75.11</v>
      </c>
      <c r="G36" s="10">
        <v>10592</v>
      </c>
      <c r="H36" s="15">
        <v>30.5579</v>
      </c>
      <c r="I36" s="15">
        <v>0.45254800000000001</v>
      </c>
      <c r="J36" s="6">
        <v>16567210</v>
      </c>
      <c r="K36" s="6">
        <v>157539641</v>
      </c>
      <c r="L36" s="15">
        <f t="shared" si="1"/>
        <v>10.5162166771727</v>
      </c>
    </row>
    <row r="37" spans="1:12" x14ac:dyDescent="0.2">
      <c r="B37" s="6">
        <v>9</v>
      </c>
      <c r="C37" s="6">
        <v>1</v>
      </c>
      <c r="D37" s="6" t="s">
        <v>61</v>
      </c>
      <c r="E37" s="9">
        <v>100</v>
      </c>
      <c r="F37" s="6">
        <v>56.313000000000002</v>
      </c>
      <c r="G37" s="10">
        <v>4164</v>
      </c>
      <c r="H37" s="15">
        <v>16.113800000000001</v>
      </c>
      <c r="I37" s="15">
        <v>0.334567</v>
      </c>
      <c r="J37" s="6">
        <v>16423345</v>
      </c>
      <c r="K37" s="6">
        <v>89950526</v>
      </c>
      <c r="L37" s="15">
        <f t="shared" si="1"/>
        <v>18.258197845335559</v>
      </c>
    </row>
    <row r="38" spans="1:12" x14ac:dyDescent="0.2">
      <c r="B38" s="6">
        <v>10</v>
      </c>
      <c r="C38" s="6">
        <v>1</v>
      </c>
      <c r="D38" s="6" t="s">
        <v>62</v>
      </c>
      <c r="E38" s="9">
        <v>100</v>
      </c>
      <c r="F38" s="6">
        <v>76.848799999999997</v>
      </c>
      <c r="G38" s="10">
        <v>5674</v>
      </c>
      <c r="H38" s="15">
        <v>29.802900000000001</v>
      </c>
      <c r="I38" s="15">
        <v>0.55482500000000001</v>
      </c>
      <c r="J38" s="6">
        <v>15652327</v>
      </c>
      <c r="K38" s="6">
        <v>77909850</v>
      </c>
      <c r="L38" s="15">
        <f t="shared" si="1"/>
        <v>20.090305654548175</v>
      </c>
    </row>
    <row r="39" spans="1:12" x14ac:dyDescent="0.2">
      <c r="B39" s="6">
        <v>11</v>
      </c>
      <c r="C39" s="6">
        <v>1</v>
      </c>
      <c r="D39" s="6" t="s">
        <v>63</v>
      </c>
      <c r="E39" s="9">
        <v>100</v>
      </c>
      <c r="F39" s="6">
        <v>30.611699999999999</v>
      </c>
      <c r="G39" s="10">
        <v>2203</v>
      </c>
      <c r="H39" s="15">
        <v>30.7547</v>
      </c>
      <c r="I39" s="15">
        <v>0.60120300000000004</v>
      </c>
      <c r="J39" s="6">
        <v>18040207</v>
      </c>
      <c r="K39" s="6">
        <v>92025609</v>
      </c>
      <c r="L39" s="15">
        <f t="shared" si="1"/>
        <v>19.603463857544263</v>
      </c>
    </row>
    <row r="40" spans="1:12" x14ac:dyDescent="0.2">
      <c r="B40" s="6">
        <v>12</v>
      </c>
      <c r="C40" s="6">
        <v>1</v>
      </c>
      <c r="D40" s="6" t="s">
        <v>64</v>
      </c>
      <c r="E40" s="9">
        <v>100</v>
      </c>
      <c r="F40" s="6">
        <v>87.863600000000005</v>
      </c>
      <c r="G40" s="10">
        <v>7417</v>
      </c>
      <c r="H40" s="15">
        <v>17.853100000000001</v>
      </c>
      <c r="I40" s="15">
        <v>0.362371</v>
      </c>
      <c r="J40" s="6">
        <v>13453884</v>
      </c>
      <c r="K40" s="6">
        <v>62128357</v>
      </c>
      <c r="L40" s="15">
        <f t="shared" si="1"/>
        <v>21.654981154579701</v>
      </c>
    </row>
    <row r="41" spans="1:12" x14ac:dyDescent="0.2">
      <c r="B41" s="6">
        <v>13</v>
      </c>
      <c r="C41" s="6">
        <v>1</v>
      </c>
      <c r="D41" s="6" t="s">
        <v>65</v>
      </c>
      <c r="E41" s="9">
        <v>98.795699999999997</v>
      </c>
      <c r="F41" s="6">
        <v>6.9157000000000002</v>
      </c>
      <c r="G41" s="10">
        <v>519</v>
      </c>
      <c r="H41" s="15">
        <v>3.9788399999999999</v>
      </c>
      <c r="I41" s="15">
        <v>9.9593000000000001E-2</v>
      </c>
      <c r="J41" s="6">
        <v>11946643</v>
      </c>
      <c r="K41" s="6">
        <v>85145475</v>
      </c>
      <c r="L41" s="15">
        <f t="shared" si="1"/>
        <v>14.030860712210485</v>
      </c>
    </row>
    <row r="43" spans="1:12" ht="24" customHeight="1" x14ac:dyDescent="0.2"/>
    <row r="44" spans="1:12" s="36" customFormat="1" ht="51" x14ac:dyDescent="0.2">
      <c r="E44" s="34" t="s">
        <v>47</v>
      </c>
      <c r="F44" s="33"/>
      <c r="G44" s="35"/>
      <c r="H44" s="40" t="s">
        <v>46</v>
      </c>
      <c r="I44" s="42"/>
      <c r="L44" s="42"/>
    </row>
    <row r="45" spans="1:12" s="36" customFormat="1" ht="51" x14ac:dyDescent="0.2">
      <c r="B45" s="37"/>
      <c r="C45" s="37"/>
      <c r="D45" s="39"/>
      <c r="E45" s="37" t="s">
        <v>5</v>
      </c>
      <c r="F45" s="37" t="s">
        <v>6</v>
      </c>
      <c r="G45" s="39" t="s">
        <v>137</v>
      </c>
      <c r="H45" s="41" t="s">
        <v>5</v>
      </c>
      <c r="I45" s="41" t="s">
        <v>6</v>
      </c>
      <c r="L45" s="42"/>
    </row>
    <row r="46" spans="1:12" ht="51" x14ac:dyDescent="0.2">
      <c r="A46" s="33" t="s">
        <v>105</v>
      </c>
      <c r="B46" s="6">
        <v>1</v>
      </c>
      <c r="C46" s="6" t="s">
        <v>49</v>
      </c>
      <c r="D46" s="13" t="s">
        <v>64</v>
      </c>
      <c r="E46" s="19">
        <v>100</v>
      </c>
      <c r="F46" s="6">
        <v>1248.3499999999999</v>
      </c>
      <c r="G46" s="10">
        <v>144921</v>
      </c>
      <c r="H46" s="15">
        <v>93.056100000000001</v>
      </c>
      <c r="I46" s="15">
        <v>5.8132200000000003</v>
      </c>
    </row>
    <row r="47" spans="1:12" x14ac:dyDescent="0.2">
      <c r="B47" s="6">
        <v>2</v>
      </c>
      <c r="C47" s="6" t="s">
        <v>48</v>
      </c>
      <c r="D47" s="6" t="s">
        <v>34</v>
      </c>
      <c r="E47" s="9">
        <v>100</v>
      </c>
      <c r="F47" s="6">
        <v>192.928</v>
      </c>
      <c r="G47" s="10">
        <v>29075</v>
      </c>
      <c r="H47" s="15">
        <v>14.962999999999999</v>
      </c>
      <c r="I47" s="15">
        <v>2.4750399999999999</v>
      </c>
    </row>
    <row r="48" spans="1:12" x14ac:dyDescent="0.2">
      <c r="B48" s="6">
        <v>3</v>
      </c>
      <c r="C48" s="6" t="s">
        <v>48</v>
      </c>
      <c r="D48" s="6" t="s">
        <v>41</v>
      </c>
      <c r="E48" s="9">
        <v>100</v>
      </c>
      <c r="F48" s="6">
        <v>668.37900000000002</v>
      </c>
      <c r="G48" s="10">
        <v>77646</v>
      </c>
      <c r="H48" s="15">
        <v>90.960499999999996</v>
      </c>
      <c r="I48" s="15">
        <v>4.2883800000000001</v>
      </c>
    </row>
  </sheetData>
  <phoneticPr fontId="1" type="noConversion"/>
  <pageMargins left="0.25" right="0.25" top="0.75" bottom="0.75" header="0.3" footer="0.3"/>
  <pageSetup paperSize="9" orientation="landscape"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5"/>
  <sheetViews>
    <sheetView zoomScaleNormal="100" zoomScalePageLayoutView="81" workbookViewId="0">
      <selection activeCell="D17" sqref="D17"/>
    </sheetView>
  </sheetViews>
  <sheetFormatPr baseColWidth="10" defaultRowHeight="16" x14ac:dyDescent="0.2"/>
  <cols>
    <col min="1" max="1" width="16.6640625" style="2" customWidth="1"/>
    <col min="2" max="2" width="20.6640625" style="2" customWidth="1"/>
    <col min="3" max="3" width="15.83203125" style="2" customWidth="1"/>
    <col min="4" max="4" width="14.1640625" style="2" customWidth="1"/>
    <col min="5" max="5" width="27.33203125" style="2" customWidth="1"/>
    <col min="6" max="6" width="16.6640625" style="2" customWidth="1"/>
    <col min="7" max="16384" width="10.83203125" style="2"/>
  </cols>
  <sheetData>
    <row r="1" spans="1:6" ht="77" customHeight="1" x14ac:dyDescent="0.2"/>
    <row r="2" spans="1:6" s="1" customFormat="1" ht="34" x14ac:dyDescent="0.2">
      <c r="A2" s="43" t="s">
        <v>124</v>
      </c>
      <c r="B2" s="43" t="s">
        <v>9</v>
      </c>
      <c r="C2" s="43" t="s">
        <v>16</v>
      </c>
      <c r="D2" s="43" t="s">
        <v>19</v>
      </c>
      <c r="E2" s="43" t="s">
        <v>12</v>
      </c>
      <c r="F2" s="43" t="s">
        <v>20</v>
      </c>
    </row>
    <row r="3" spans="1:6" x14ac:dyDescent="0.2">
      <c r="A3" s="2" t="s">
        <v>8</v>
      </c>
      <c r="B3" s="2" t="s">
        <v>11</v>
      </c>
      <c r="C3" s="2" t="s">
        <v>17</v>
      </c>
      <c r="D3" s="2">
        <v>14</v>
      </c>
      <c r="E3" s="2" t="s">
        <v>13</v>
      </c>
      <c r="F3" s="14">
        <v>974594598</v>
      </c>
    </row>
    <row r="4" spans="1:6" x14ac:dyDescent="0.2">
      <c r="A4" s="2" t="s">
        <v>14</v>
      </c>
      <c r="B4" s="2" t="s">
        <v>11</v>
      </c>
      <c r="C4" s="2" t="s">
        <v>18</v>
      </c>
      <c r="D4" s="2">
        <v>31</v>
      </c>
      <c r="E4" s="2" t="s">
        <v>13</v>
      </c>
      <c r="F4" s="14">
        <v>6333330406</v>
      </c>
    </row>
    <row r="5" spans="1:6" x14ac:dyDescent="0.2">
      <c r="A5" s="2" t="s">
        <v>15</v>
      </c>
      <c r="B5" s="2" t="s">
        <v>11</v>
      </c>
      <c r="C5" s="2" t="s">
        <v>18</v>
      </c>
      <c r="D5" s="2">
        <v>3</v>
      </c>
      <c r="E5" s="2" t="s">
        <v>13</v>
      </c>
      <c r="F5" s="14">
        <v>6355931460</v>
      </c>
    </row>
  </sheetData>
  <pageMargins left="0.7" right="0.7" top="0.75" bottom="0.75" header="0.3" footer="0.3"/>
  <pageSetup orientation="landscape" horizontalDpi="0" verticalDpi="0"/>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75D67-162A-4645-9565-B017556066C3}">
  <dimension ref="A1:C15"/>
  <sheetViews>
    <sheetView tabSelected="1" zoomScaleNormal="100" workbookViewId="0">
      <selection activeCell="E7" sqref="E7"/>
    </sheetView>
  </sheetViews>
  <sheetFormatPr baseColWidth="10" defaultRowHeight="16" x14ac:dyDescent="0.2"/>
  <cols>
    <col min="1" max="1" width="17.33203125" style="2" customWidth="1"/>
    <col min="2" max="2" width="23.5" style="2" customWidth="1"/>
    <col min="3" max="16384" width="10.83203125" style="2"/>
  </cols>
  <sheetData>
    <row r="1" spans="1:3" ht="50" customHeight="1" x14ac:dyDescent="0.2"/>
    <row r="2" spans="1:3" x14ac:dyDescent="0.2">
      <c r="A2" s="3" t="s">
        <v>125</v>
      </c>
      <c r="B2" s="3" t="s">
        <v>126</v>
      </c>
      <c r="C2" s="1"/>
    </row>
    <row r="3" spans="1:3" x14ac:dyDescent="0.2">
      <c r="A3" s="2" t="s">
        <v>34</v>
      </c>
      <c r="B3" s="2">
        <v>0</v>
      </c>
    </row>
    <row r="4" spans="1:3" x14ac:dyDescent="0.2">
      <c r="A4" s="2" t="s">
        <v>35</v>
      </c>
      <c r="B4" s="2">
        <v>3.91</v>
      </c>
    </row>
    <row r="5" spans="1:3" x14ac:dyDescent="0.2">
      <c r="A5" s="2" t="s">
        <v>36</v>
      </c>
      <c r="B5" s="2">
        <v>2.65</v>
      </c>
    </row>
    <row r="6" spans="1:3" x14ac:dyDescent="0.2">
      <c r="A6" s="2" t="s">
        <v>37</v>
      </c>
      <c r="B6" s="2">
        <v>5.8</v>
      </c>
    </row>
    <row r="7" spans="1:3" x14ac:dyDescent="0.2">
      <c r="A7" s="2" t="s">
        <v>38</v>
      </c>
      <c r="B7" s="2">
        <v>11.1</v>
      </c>
    </row>
    <row r="8" spans="1:3" x14ac:dyDescent="0.2">
      <c r="A8" s="2" t="s">
        <v>39</v>
      </c>
      <c r="B8" s="2">
        <v>10.1</v>
      </c>
    </row>
    <row r="9" spans="1:3" x14ac:dyDescent="0.2">
      <c r="A9" s="2" t="s">
        <v>40</v>
      </c>
      <c r="B9" s="2">
        <v>2.76</v>
      </c>
    </row>
    <row r="10" spans="1:3" x14ac:dyDescent="0.2">
      <c r="A10" s="2" t="s">
        <v>41</v>
      </c>
      <c r="B10" s="2">
        <v>5.8</v>
      </c>
    </row>
    <row r="11" spans="1:3" x14ac:dyDescent="0.2">
      <c r="A11" s="2" t="s">
        <v>61</v>
      </c>
      <c r="B11" s="2">
        <v>6.4</v>
      </c>
    </row>
    <row r="12" spans="1:3" x14ac:dyDescent="0.2">
      <c r="A12" s="2" t="s">
        <v>62</v>
      </c>
      <c r="B12" s="2">
        <v>13.4</v>
      </c>
    </row>
    <row r="13" spans="1:3" x14ac:dyDescent="0.2">
      <c r="A13" s="2" t="s">
        <v>63</v>
      </c>
      <c r="B13" s="2">
        <v>45.5</v>
      </c>
    </row>
    <row r="14" spans="1:3" x14ac:dyDescent="0.2">
      <c r="A14" s="2" t="s">
        <v>64</v>
      </c>
      <c r="B14" s="2">
        <v>8.75</v>
      </c>
    </row>
    <row r="15" spans="1:3" x14ac:dyDescent="0.2">
      <c r="A15" s="2" t="s">
        <v>65</v>
      </c>
      <c r="B15" s="2">
        <v>20.100000000000001</v>
      </c>
    </row>
  </sheetData>
  <pageMargins left="0.7" right="0.7" top="0.75" bottom="0.75" header="0.3" footer="0.3"/>
  <pageSetup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3"/>
  <sheetViews>
    <sheetView zoomScale="90" zoomScaleNormal="90" zoomScalePageLayoutView="59" workbookViewId="0">
      <selection activeCell="J8" sqref="J8"/>
    </sheetView>
  </sheetViews>
  <sheetFormatPr baseColWidth="10" defaultRowHeight="16" x14ac:dyDescent="0.2"/>
  <cols>
    <col min="1" max="1" width="10.83203125" style="6"/>
    <col min="2" max="2" width="11.83203125" style="6" customWidth="1"/>
    <col min="3" max="3" width="19.83203125" style="6" customWidth="1"/>
    <col min="4" max="4" width="20.1640625" style="6" customWidth="1"/>
    <col min="5" max="5" width="24" style="6" customWidth="1"/>
    <col min="6" max="6" width="26.5" style="15" customWidth="1"/>
    <col min="7" max="16384" width="10.83203125" style="6"/>
  </cols>
  <sheetData>
    <row r="1" spans="1:6" ht="78" customHeight="1" x14ac:dyDescent="0.2"/>
    <row r="2" spans="1:6" s="33" customFormat="1" ht="59" customHeight="1" x14ac:dyDescent="0.2">
      <c r="A2" s="44" t="s">
        <v>70</v>
      </c>
      <c r="B2" s="44" t="s">
        <v>110</v>
      </c>
      <c r="C2" s="44" t="s">
        <v>114</v>
      </c>
      <c r="D2" s="44" t="s">
        <v>113</v>
      </c>
      <c r="E2" s="44" t="s">
        <v>111</v>
      </c>
      <c r="F2" s="45" t="s">
        <v>112</v>
      </c>
    </row>
    <row r="3" spans="1:6" x14ac:dyDescent="0.2">
      <c r="A3" s="6" t="s">
        <v>116</v>
      </c>
      <c r="B3" s="6" t="s">
        <v>56</v>
      </c>
      <c r="C3" s="6">
        <v>69.77</v>
      </c>
      <c r="D3" s="6">
        <f>(100-C3)</f>
        <v>30.230000000000004</v>
      </c>
      <c r="E3" s="6">
        <v>10.53</v>
      </c>
      <c r="F3" s="15">
        <f>(E3/D3)*100</f>
        <v>34.832947403241803</v>
      </c>
    </row>
    <row r="4" spans="1:6" x14ac:dyDescent="0.2">
      <c r="A4" s="6" t="s">
        <v>116</v>
      </c>
      <c r="B4" s="6" t="s">
        <v>54</v>
      </c>
      <c r="C4" s="6">
        <v>79.5</v>
      </c>
      <c r="D4" s="6">
        <f t="shared" ref="D4:D8" si="0">(100-C4)</f>
        <v>20.5</v>
      </c>
      <c r="E4" s="6">
        <v>0.6</v>
      </c>
      <c r="F4" s="15">
        <f t="shared" ref="F4:F8" si="1">(E4/D4)*100</f>
        <v>2.9268292682926829</v>
      </c>
    </row>
    <row r="5" spans="1:6" x14ac:dyDescent="0.2">
      <c r="A5" s="6" t="s">
        <v>116</v>
      </c>
      <c r="B5" s="6" t="s">
        <v>55</v>
      </c>
      <c r="C5" s="6">
        <v>78.36</v>
      </c>
      <c r="D5" s="6">
        <f t="shared" si="0"/>
        <v>21.64</v>
      </c>
      <c r="E5" s="16">
        <v>2.4799999999999999E-2</v>
      </c>
      <c r="F5" s="15">
        <f t="shared" si="1"/>
        <v>0.11460258780036968</v>
      </c>
    </row>
    <row r="6" spans="1:6" x14ac:dyDescent="0.2">
      <c r="A6" s="6" t="s">
        <v>116</v>
      </c>
      <c r="B6" s="6" t="s">
        <v>57</v>
      </c>
      <c r="C6" s="6">
        <v>49.23</v>
      </c>
      <c r="D6" s="6">
        <f t="shared" si="0"/>
        <v>50.77</v>
      </c>
      <c r="E6" s="6">
        <v>0.17</v>
      </c>
      <c r="F6" s="15">
        <f t="shared" si="1"/>
        <v>0.33484341146346269</v>
      </c>
    </row>
    <row r="7" spans="1:6" x14ac:dyDescent="0.2">
      <c r="A7" s="6" t="s">
        <v>116</v>
      </c>
      <c r="B7" s="6" t="s">
        <v>58</v>
      </c>
      <c r="C7" s="6">
        <v>79</v>
      </c>
      <c r="D7" s="6">
        <f t="shared" si="0"/>
        <v>21</v>
      </c>
      <c r="E7" s="6">
        <v>0.11</v>
      </c>
      <c r="F7" s="15">
        <f t="shared" si="1"/>
        <v>0.52380952380952384</v>
      </c>
    </row>
    <row r="8" spans="1:6" x14ac:dyDescent="0.2">
      <c r="A8" s="6" t="s">
        <v>116</v>
      </c>
      <c r="B8" s="6" t="s">
        <v>59</v>
      </c>
      <c r="C8" s="6">
        <v>83.7</v>
      </c>
      <c r="D8" s="6">
        <f t="shared" si="0"/>
        <v>16.299999999999997</v>
      </c>
      <c r="E8" s="6">
        <v>1.41</v>
      </c>
      <c r="F8" s="15">
        <f t="shared" si="1"/>
        <v>8.6503067484662584</v>
      </c>
    </row>
    <row r="9" spans="1:6" x14ac:dyDescent="0.2">
      <c r="A9" s="11"/>
      <c r="B9" s="11"/>
      <c r="C9" s="11"/>
      <c r="D9" s="11"/>
      <c r="E9" s="11"/>
      <c r="F9" s="17" t="s">
        <v>118</v>
      </c>
    </row>
    <row r="10" spans="1:6" x14ac:dyDescent="0.2">
      <c r="A10" s="6" t="s">
        <v>117</v>
      </c>
      <c r="B10" s="6" t="s">
        <v>34</v>
      </c>
      <c r="C10" s="6">
        <v>49.19</v>
      </c>
      <c r="D10" s="6">
        <f>100-C10</f>
        <v>50.81</v>
      </c>
      <c r="E10" s="6">
        <v>0.01</v>
      </c>
      <c r="F10" s="15">
        <f>(E10/D10)*100</f>
        <v>1.9681165124975399E-2</v>
      </c>
    </row>
    <row r="11" spans="1:6" x14ac:dyDescent="0.2">
      <c r="A11" s="6" t="s">
        <v>117</v>
      </c>
      <c r="B11" s="6" t="s">
        <v>61</v>
      </c>
      <c r="C11" s="6">
        <v>68.650000000000006</v>
      </c>
      <c r="D11" s="6">
        <f t="shared" ref="D11:D22" si="2">100-C11</f>
        <v>31.349999999999994</v>
      </c>
      <c r="E11" s="6">
        <v>5.07</v>
      </c>
      <c r="F11" s="15">
        <f t="shared" ref="F11:F22" si="3">(E11/D11)*100</f>
        <v>16.172248803827756</v>
      </c>
    </row>
    <row r="12" spans="1:6" x14ac:dyDescent="0.2">
      <c r="A12" s="6" t="s">
        <v>117</v>
      </c>
      <c r="B12" s="6" t="s">
        <v>62</v>
      </c>
      <c r="C12" s="6">
        <v>65.72</v>
      </c>
      <c r="D12" s="6">
        <f t="shared" si="2"/>
        <v>34.28</v>
      </c>
      <c r="E12" s="6">
        <v>10.79</v>
      </c>
      <c r="F12" s="15">
        <f t="shared" si="3"/>
        <v>31.476079346557757</v>
      </c>
    </row>
    <row r="13" spans="1:6" x14ac:dyDescent="0.2">
      <c r="A13" s="6" t="s">
        <v>117</v>
      </c>
      <c r="B13" s="6" t="s">
        <v>39</v>
      </c>
      <c r="C13" s="6">
        <v>85.2</v>
      </c>
      <c r="D13" s="6">
        <f t="shared" si="2"/>
        <v>14.799999999999997</v>
      </c>
      <c r="E13" s="6">
        <v>3.93</v>
      </c>
      <c r="F13" s="15">
        <f t="shared" si="3"/>
        <v>26.55405405405406</v>
      </c>
    </row>
    <row r="14" spans="1:6" x14ac:dyDescent="0.2">
      <c r="A14" s="6" t="s">
        <v>117</v>
      </c>
      <c r="B14" s="6" t="s">
        <v>63</v>
      </c>
      <c r="C14" s="6">
        <v>66.44</v>
      </c>
      <c r="D14" s="6">
        <f t="shared" si="2"/>
        <v>33.56</v>
      </c>
      <c r="E14" s="6">
        <v>9.92</v>
      </c>
      <c r="F14" s="15">
        <f t="shared" si="3"/>
        <v>29.558998808104885</v>
      </c>
    </row>
    <row r="15" spans="1:6" x14ac:dyDescent="0.2">
      <c r="A15" s="6" t="s">
        <v>117</v>
      </c>
      <c r="B15" s="6" t="s">
        <v>38</v>
      </c>
      <c r="C15" s="6">
        <v>80.930000000000007</v>
      </c>
      <c r="D15" s="6">
        <f t="shared" si="2"/>
        <v>19.069999999999993</v>
      </c>
      <c r="E15" s="6">
        <v>4.8899999999999997</v>
      </c>
      <c r="F15" s="15">
        <f t="shared" si="3"/>
        <v>25.642370214997385</v>
      </c>
    </row>
    <row r="16" spans="1:6" x14ac:dyDescent="0.2">
      <c r="A16" s="6" t="s">
        <v>117</v>
      </c>
      <c r="B16" s="6" t="s">
        <v>64</v>
      </c>
      <c r="C16" s="6">
        <v>61.69</v>
      </c>
      <c r="D16" s="6">
        <f t="shared" si="2"/>
        <v>38.31</v>
      </c>
      <c r="E16" s="6">
        <v>8.66</v>
      </c>
      <c r="F16" s="15">
        <f t="shared" si="3"/>
        <v>22.605063951970763</v>
      </c>
    </row>
    <row r="17" spans="1:6" x14ac:dyDescent="0.2">
      <c r="A17" s="6" t="s">
        <v>117</v>
      </c>
      <c r="B17" s="6" t="s">
        <v>40</v>
      </c>
      <c r="C17" s="6">
        <v>83.35</v>
      </c>
      <c r="D17" s="6">
        <f t="shared" si="2"/>
        <v>16.650000000000006</v>
      </c>
      <c r="E17" s="6">
        <v>1.63</v>
      </c>
      <c r="F17" s="15">
        <f t="shared" si="3"/>
        <v>9.7897897897897863</v>
      </c>
    </row>
    <row r="18" spans="1:6" x14ac:dyDescent="0.2">
      <c r="A18" s="6" t="s">
        <v>117</v>
      </c>
      <c r="B18" s="6" t="s">
        <v>41</v>
      </c>
      <c r="C18" s="6">
        <v>76.77</v>
      </c>
      <c r="D18" s="6">
        <f t="shared" si="2"/>
        <v>23.230000000000004</v>
      </c>
      <c r="E18" s="6">
        <v>7.53</v>
      </c>
      <c r="F18" s="15">
        <f t="shared" si="3"/>
        <v>32.414980628497631</v>
      </c>
    </row>
    <row r="19" spans="1:6" x14ac:dyDescent="0.2">
      <c r="A19" s="6" t="s">
        <v>117</v>
      </c>
      <c r="B19" s="6" t="s">
        <v>37</v>
      </c>
      <c r="C19" s="6">
        <v>83.74</v>
      </c>
      <c r="D19" s="6">
        <f t="shared" si="2"/>
        <v>16.260000000000005</v>
      </c>
      <c r="E19" s="6">
        <v>3.88</v>
      </c>
      <c r="F19" s="15">
        <f t="shared" si="3"/>
        <v>23.862238622386219</v>
      </c>
    </row>
    <row r="20" spans="1:6" x14ac:dyDescent="0.2">
      <c r="A20" s="6" t="s">
        <v>117</v>
      </c>
      <c r="B20" s="6" t="s">
        <v>36</v>
      </c>
      <c r="C20" s="6">
        <v>79.790000000000006</v>
      </c>
      <c r="D20" s="6">
        <f t="shared" si="2"/>
        <v>20.209999999999994</v>
      </c>
      <c r="E20" s="6">
        <v>4.71</v>
      </c>
      <c r="F20" s="15">
        <f t="shared" si="3"/>
        <v>23.305294408708569</v>
      </c>
    </row>
    <row r="21" spans="1:6" x14ac:dyDescent="0.2">
      <c r="A21" s="6" t="s">
        <v>117</v>
      </c>
      <c r="B21" s="6" t="s">
        <v>35</v>
      </c>
      <c r="C21" s="6">
        <v>80.989999999999995</v>
      </c>
      <c r="D21" s="6">
        <f t="shared" si="2"/>
        <v>19.010000000000005</v>
      </c>
      <c r="E21" s="6">
        <v>6.55</v>
      </c>
      <c r="F21" s="15">
        <f t="shared" si="3"/>
        <v>34.455549710678582</v>
      </c>
    </row>
    <row r="22" spans="1:6" x14ac:dyDescent="0.2">
      <c r="A22" s="11" t="s">
        <v>117</v>
      </c>
      <c r="B22" s="6" t="s">
        <v>65</v>
      </c>
      <c r="C22" s="6">
        <v>75.709999999999994</v>
      </c>
      <c r="D22" s="6">
        <f t="shared" si="2"/>
        <v>24.290000000000006</v>
      </c>
      <c r="E22" s="6">
        <v>0.62</v>
      </c>
      <c r="F22" s="15">
        <f t="shared" si="3"/>
        <v>2.5524907369287768</v>
      </c>
    </row>
    <row r="23" spans="1:6" x14ac:dyDescent="0.2">
      <c r="B23" s="7"/>
      <c r="C23" s="7"/>
      <c r="D23" s="7"/>
      <c r="E23" s="7"/>
      <c r="F23" s="18" t="s">
        <v>115</v>
      </c>
    </row>
  </sheetData>
  <phoneticPr fontId="1" type="noConversion"/>
  <pageMargins left="0.7" right="0.7" top="0.75" bottom="0.75" header="0.3" footer="0.3"/>
  <pageSetup orientation="landscape" horizontalDpi="0" verticalDpi="0"/>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29"/>
  <sheetViews>
    <sheetView zoomScale="92" zoomScaleNormal="92" zoomScalePageLayoutView="39" workbookViewId="0">
      <selection activeCell="J27" sqref="J27"/>
    </sheetView>
  </sheetViews>
  <sheetFormatPr baseColWidth="10" defaultRowHeight="16" x14ac:dyDescent="0.2"/>
  <cols>
    <col min="1" max="1" width="15.1640625" style="6" customWidth="1"/>
    <col min="2" max="2" width="21" style="6" bestFit="1" customWidth="1"/>
    <col min="3" max="3" width="23.5" style="6" bestFit="1" customWidth="1"/>
    <col min="4" max="4" width="45.83203125" style="6" customWidth="1"/>
    <col min="5" max="5" width="13" style="6" customWidth="1"/>
    <col min="6" max="16384" width="10.83203125" style="6"/>
  </cols>
  <sheetData>
    <row r="1" spans="1:4" ht="67" customHeight="1" x14ac:dyDescent="0.2"/>
    <row r="2" spans="1:4" ht="41" customHeight="1" x14ac:dyDescent="0.2">
      <c r="A2" s="25" t="s">
        <v>4</v>
      </c>
      <c r="B2" s="25" t="s">
        <v>80</v>
      </c>
      <c r="C2" s="25" t="s">
        <v>79</v>
      </c>
      <c r="D2" s="24" t="s">
        <v>133</v>
      </c>
    </row>
    <row r="3" spans="1:4" ht="14" customHeight="1" x14ac:dyDescent="0.2">
      <c r="A3" s="26" t="s">
        <v>97</v>
      </c>
      <c r="B3" s="26">
        <v>2.4750399999999999</v>
      </c>
      <c r="C3" s="26">
        <v>14.962999999999999</v>
      </c>
      <c r="D3" s="22" t="s">
        <v>119</v>
      </c>
    </row>
    <row r="4" spans="1:4" ht="14" customHeight="1" x14ac:dyDescent="0.2">
      <c r="A4" s="22" t="s">
        <v>64</v>
      </c>
      <c r="B4" s="22">
        <v>5.8132200000000003</v>
      </c>
      <c r="C4" s="22">
        <v>93.056100000000001</v>
      </c>
      <c r="D4" s="22">
        <v>2.0977619999999999E-4</v>
      </c>
    </row>
    <row r="5" spans="1:4" ht="14" customHeight="1" x14ac:dyDescent="0.2">
      <c r="A5" s="22" t="s">
        <v>41</v>
      </c>
      <c r="B5" s="22">
        <v>4.2883800000000001</v>
      </c>
      <c r="C5" s="22">
        <v>90.960499999999996</v>
      </c>
      <c r="D5" s="22">
        <v>1.928732E-4</v>
      </c>
    </row>
    <row r="6" spans="1:4" ht="14" customHeight="1" x14ac:dyDescent="0.2">
      <c r="A6" s="22" t="s">
        <v>1</v>
      </c>
      <c r="B6" s="22">
        <v>23.711500000000001</v>
      </c>
      <c r="C6" s="22">
        <v>94.275300000000001</v>
      </c>
      <c r="D6" s="22">
        <v>1.5320129999999999E-4</v>
      </c>
    </row>
    <row r="7" spans="1:4" ht="14" customHeight="1" x14ac:dyDescent="0.2">
      <c r="A7" s="22" t="s">
        <v>2</v>
      </c>
      <c r="B7" s="22">
        <v>27.3215</v>
      </c>
      <c r="C7" s="22">
        <v>94.456000000000003</v>
      </c>
      <c r="D7" s="22">
        <v>1.4352829999999999E-4</v>
      </c>
    </row>
    <row r="8" spans="1:4" ht="14" customHeight="1" x14ac:dyDescent="0.2">
      <c r="A8" s="22" t="s">
        <v>73</v>
      </c>
      <c r="B8" s="22">
        <v>3.7607300000000001</v>
      </c>
      <c r="C8" s="22">
        <v>89.0792</v>
      </c>
      <c r="D8" s="22">
        <v>1.4415559999999999E-4</v>
      </c>
    </row>
    <row r="9" spans="1:4" ht="14" customHeight="1" x14ac:dyDescent="0.2">
      <c r="A9" s="22" t="s">
        <v>74</v>
      </c>
      <c r="B9" s="22">
        <v>3.8441700000000001</v>
      </c>
      <c r="C9" s="22">
        <v>89.861400000000003</v>
      </c>
      <c r="D9" s="22">
        <v>1.4326000000000001E-4</v>
      </c>
    </row>
    <row r="10" spans="1:4" ht="14" customHeight="1" x14ac:dyDescent="0.2">
      <c r="A10" s="22" t="s">
        <v>75</v>
      </c>
      <c r="B10" s="22">
        <v>3.4948199999999998</v>
      </c>
      <c r="C10" s="22">
        <v>84.489800000000002</v>
      </c>
      <c r="D10" s="22">
        <v>2.5133319999999997E-4</v>
      </c>
    </row>
    <row r="11" spans="1:4" ht="14" customHeight="1" x14ac:dyDescent="0.2">
      <c r="A11" s="22" t="s">
        <v>76</v>
      </c>
      <c r="B11" s="22">
        <v>13.097200000000001</v>
      </c>
      <c r="C11" s="22">
        <v>94.443899999999999</v>
      </c>
      <c r="D11" s="22">
        <v>1.7620280000000001E-4</v>
      </c>
    </row>
    <row r="12" spans="1:4" ht="14" customHeight="1" x14ac:dyDescent="0.2">
      <c r="A12" s="22" t="s">
        <v>77</v>
      </c>
      <c r="B12" s="22">
        <v>29.963799999999999</v>
      </c>
      <c r="C12" s="22">
        <v>94.773499999999999</v>
      </c>
      <c r="D12" s="22">
        <v>1.584608E-4</v>
      </c>
    </row>
    <row r="13" spans="1:4" ht="14" customHeight="1" x14ac:dyDescent="0.2">
      <c r="A13" s="22" t="s">
        <v>78</v>
      </c>
      <c r="B13" s="22">
        <v>31.0595</v>
      </c>
      <c r="C13" s="22">
        <v>94.697100000000006</v>
      </c>
      <c r="D13" s="22">
        <v>1.6566669999999999E-4</v>
      </c>
    </row>
    <row r="14" spans="1:4" ht="14" customHeight="1" x14ac:dyDescent="0.2">
      <c r="A14" s="22" t="s">
        <v>81</v>
      </c>
      <c r="B14" s="22">
        <v>30.946100000000001</v>
      </c>
      <c r="C14" s="22">
        <v>94.714399999999998</v>
      </c>
      <c r="D14" s="22">
        <v>1.6866019999999999E-4</v>
      </c>
    </row>
    <row r="15" spans="1:4" ht="14" customHeight="1" x14ac:dyDescent="0.2">
      <c r="A15" s="22" t="s">
        <v>82</v>
      </c>
      <c r="B15" s="22">
        <v>30.202100000000002</v>
      </c>
      <c r="C15" s="22">
        <v>94.716499999999996</v>
      </c>
      <c r="D15" s="22">
        <v>1.581884E-4</v>
      </c>
    </row>
    <row r="16" spans="1:4" ht="14" customHeight="1" x14ac:dyDescent="0.2">
      <c r="A16" s="22" t="s">
        <v>83</v>
      </c>
      <c r="B16" s="22">
        <v>30.6494</v>
      </c>
      <c r="C16" s="22">
        <v>94.718800000000002</v>
      </c>
      <c r="D16" s="22">
        <v>1.720073E-4</v>
      </c>
    </row>
    <row r="17" spans="1:4" ht="14" customHeight="1" x14ac:dyDescent="0.2">
      <c r="A17" s="22" t="s">
        <v>84</v>
      </c>
      <c r="B17" s="22">
        <v>30.2072</v>
      </c>
      <c r="C17" s="22">
        <v>94.712500000000006</v>
      </c>
      <c r="D17" s="22">
        <v>1.6352829999999999E-4</v>
      </c>
    </row>
    <row r="18" spans="1:4" ht="14" customHeight="1" x14ac:dyDescent="0.2">
      <c r="A18" s="22" t="s">
        <v>85</v>
      </c>
      <c r="B18" s="22">
        <v>13.926500000000001</v>
      </c>
      <c r="C18" s="22">
        <v>94.657899999999998</v>
      </c>
      <c r="D18" s="22">
        <v>1.6426050000000001E-4</v>
      </c>
    </row>
    <row r="19" spans="1:4" ht="14" customHeight="1" x14ac:dyDescent="0.2">
      <c r="A19" s="22" t="s">
        <v>86</v>
      </c>
      <c r="B19" s="22">
        <v>32.877499999999998</v>
      </c>
      <c r="C19" s="22">
        <v>94.743399999999994</v>
      </c>
      <c r="D19" s="22">
        <v>1.5821410000000001E-4</v>
      </c>
    </row>
    <row r="20" spans="1:4" ht="14" customHeight="1" x14ac:dyDescent="0.2">
      <c r="A20" s="22" t="s">
        <v>87</v>
      </c>
      <c r="B20" s="22">
        <v>10.4061</v>
      </c>
      <c r="C20" s="22">
        <v>86.9602</v>
      </c>
      <c r="D20" s="22">
        <v>2.071388E-4</v>
      </c>
    </row>
    <row r="21" spans="1:4" ht="14" customHeight="1" x14ac:dyDescent="0.2">
      <c r="A21" s="22" t="s">
        <v>88</v>
      </c>
      <c r="B21" s="22">
        <v>12.0901</v>
      </c>
      <c r="C21" s="22">
        <v>93.662099999999995</v>
      </c>
      <c r="D21" s="22">
        <v>1.9332330000000001E-4</v>
      </c>
    </row>
    <row r="22" spans="1:4" ht="14" customHeight="1" x14ac:dyDescent="0.2">
      <c r="A22" s="22" t="s">
        <v>89</v>
      </c>
      <c r="B22" s="22">
        <v>11.283300000000001</v>
      </c>
      <c r="C22" s="22">
        <v>89.4739</v>
      </c>
      <c r="D22" s="22">
        <v>2.413359E-4</v>
      </c>
    </row>
    <row r="23" spans="1:4" ht="14" customHeight="1" x14ac:dyDescent="0.2">
      <c r="A23" s="22" t="s">
        <v>90</v>
      </c>
      <c r="B23" s="22">
        <v>11.5463</v>
      </c>
      <c r="C23" s="22">
        <v>91.759100000000004</v>
      </c>
      <c r="D23" s="22">
        <v>1.9935220000000001E-4</v>
      </c>
    </row>
    <row r="24" spans="1:4" ht="14" customHeight="1" x14ac:dyDescent="0.2">
      <c r="A24" s="22" t="s">
        <v>91</v>
      </c>
      <c r="B24" s="22">
        <v>30.486000000000001</v>
      </c>
      <c r="C24" s="22">
        <v>94.680700000000002</v>
      </c>
      <c r="D24" s="22">
        <v>1.627865E-4</v>
      </c>
    </row>
    <row r="25" spans="1:4" ht="14" customHeight="1" x14ac:dyDescent="0.2">
      <c r="A25" s="22" t="s">
        <v>92</v>
      </c>
      <c r="B25" s="22">
        <v>30.7637</v>
      </c>
      <c r="C25" s="22">
        <v>94.733699999999999</v>
      </c>
      <c r="D25" s="22">
        <v>1.6753420000000001E-4</v>
      </c>
    </row>
    <row r="26" spans="1:4" ht="14" customHeight="1" x14ac:dyDescent="0.2">
      <c r="A26" s="22" t="s">
        <v>93</v>
      </c>
      <c r="B26" s="22">
        <v>27.798999999999999</v>
      </c>
      <c r="C26" s="22">
        <v>94.705699999999993</v>
      </c>
      <c r="D26" s="22">
        <v>1.590009E-4</v>
      </c>
    </row>
    <row r="27" spans="1:4" ht="14" customHeight="1" x14ac:dyDescent="0.2">
      <c r="A27" s="22" t="s">
        <v>94</v>
      </c>
      <c r="B27" s="22">
        <v>33.753799999999998</v>
      </c>
      <c r="C27" s="22">
        <v>94.755499999999998</v>
      </c>
      <c r="D27" s="22">
        <v>1.7098999999999999E-4</v>
      </c>
    </row>
    <row r="28" spans="1:4" ht="14" customHeight="1" x14ac:dyDescent="0.2">
      <c r="A28" s="22" t="s">
        <v>95</v>
      </c>
      <c r="B28" s="22">
        <v>26.303000000000001</v>
      </c>
      <c r="C28" s="22">
        <v>94.694599999999994</v>
      </c>
      <c r="D28" s="22">
        <v>1.705601E-4</v>
      </c>
    </row>
    <row r="29" spans="1:4" ht="14" customHeight="1" x14ac:dyDescent="0.2">
      <c r="A29" s="22" t="s">
        <v>96</v>
      </c>
      <c r="B29" s="22">
        <v>28.8415</v>
      </c>
      <c r="C29" s="22">
        <v>94.716800000000006</v>
      </c>
      <c r="D29" s="22">
        <v>1.7074850000000001E-4</v>
      </c>
    </row>
  </sheetData>
  <phoneticPr fontId="1" type="noConversion"/>
  <pageMargins left="0.7" right="0.7" top="0.75" bottom="0.75" header="0.3" footer="0.3"/>
  <pageSetup orientation="landscape" horizontalDpi="0" verticalDpi="0"/>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Supplementary Table 1</vt:lpstr>
      <vt:lpstr>Supplementary Table 2</vt:lpstr>
      <vt:lpstr>Supplementary Table 3</vt:lpstr>
      <vt:lpstr>Supplementary Table 4</vt:lpstr>
      <vt:lpstr>Supplementary Table 5</vt:lpstr>
      <vt:lpstr>Supplementary Table 6</vt:lpstr>
      <vt:lpstr>Supplementary Table 7</vt:lpstr>
      <vt:lpstr>'Supplementary Table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2021-10-21T15:10:40Z</dcterms:created>
  <dcterms:modified xsi:type="dcterms:W3CDTF">2022-10-21T21:35:43Z</dcterms:modified>
</cp:coreProperties>
</file>