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4A8D8294-E5BF-4BCD-A901-F61C97825F81}" xr6:coauthVersionLast="36" xr6:coauthVersionMax="36" xr10:uidLastSave="{00000000-0000-0000-0000-000000000000}"/>
  <bookViews>
    <workbookView xWindow="-33105" yWindow="1845" windowWidth="30315" windowHeight="17535" activeTab="1" xr2:uid="{5C9A9387-B383-2143-BFE8-0FADF7F612EE}"/>
  </bookViews>
  <sheets>
    <sheet name="Final BLAST database" sheetId="9" r:id="rId1"/>
    <sheet name="BLAST results" sheetId="8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3" i="8" l="1" a="1"/>
  <c r="S3" i="8" s="1"/>
  <c r="P16" i="8"/>
  <c r="P15" i="8"/>
  <c r="P14" i="8"/>
  <c r="P13" i="8"/>
  <c r="P12" i="8"/>
  <c r="P7" i="8"/>
  <c r="P6" i="8"/>
  <c r="P5" i="8"/>
  <c r="P4" i="8"/>
  <c r="P3" i="8"/>
  <c r="X4" i="8"/>
  <c r="X5" i="8" s="1"/>
  <c r="X6" i="8" s="1"/>
  <c r="X7" i="8" s="1"/>
  <c r="X8" i="8" s="1"/>
  <c r="X9" i="8" s="1"/>
  <c r="X10" i="8" s="1"/>
  <c r="X11" i="8" s="1"/>
  <c r="X12" i="8" s="1"/>
  <c r="X13" i="8" s="1"/>
  <c r="X14" i="8" s="1"/>
  <c r="S10" i="8" l="1"/>
  <c r="Y3" i="8" a="1"/>
  <c r="S16" i="8"/>
  <c r="S9" i="8"/>
  <c r="S15" i="8"/>
  <c r="S8" i="8"/>
  <c r="S14" i="8"/>
  <c r="S7" i="8"/>
  <c r="S13" i="8"/>
  <c r="S6" i="8"/>
  <c r="S12" i="8"/>
  <c r="S5" i="8"/>
  <c r="S11" i="8"/>
  <c r="S4" i="8"/>
  <c r="S17" i="8"/>
  <c r="Y5" i="8" l="1"/>
  <c r="Y13" i="8"/>
  <c r="Y8" i="8"/>
  <c r="Y9" i="8"/>
  <c r="Z9" i="8" s="1"/>
  <c r="Y10" i="8"/>
  <c r="Y3" i="8"/>
  <c r="Y11" i="8"/>
  <c r="Y4" i="8"/>
  <c r="Z4" i="8" s="1"/>
  <c r="Y12" i="8"/>
  <c r="Y6" i="8"/>
  <c r="Y14" i="8"/>
  <c r="Y7" i="8"/>
  <c r="V4" i="8"/>
  <c r="V6" i="8"/>
  <c r="V7" i="8"/>
  <c r="V5" i="8"/>
  <c r="Z8" i="8" l="1"/>
  <c r="Z11" i="8"/>
  <c r="Z3" i="8"/>
  <c r="Z10" i="8"/>
  <c r="Z14" i="8"/>
  <c r="Z6" i="8"/>
  <c r="Z13" i="8"/>
  <c r="Z7" i="8"/>
  <c r="Z12" i="8"/>
  <c r="Z5" i="8"/>
</calcChain>
</file>

<file path=xl/sharedStrings.xml><?xml version="1.0" encoding="utf-8"?>
<sst xmlns="http://schemas.openxmlformats.org/spreadsheetml/2006/main" count="1460" uniqueCount="404">
  <si>
    <t>evalue</t>
  </si>
  <si>
    <t>length</t>
  </si>
  <si>
    <t>pident</t>
  </si>
  <si>
    <t>bitscore</t>
  </si>
  <si>
    <t>qstart</t>
  </si>
  <si>
    <t>qend</t>
  </si>
  <si>
    <t>sstart</t>
  </si>
  <si>
    <t>send</t>
  </si>
  <si>
    <t>gaps</t>
  </si>
  <si>
    <t>mismatch</t>
  </si>
  <si>
    <t>Query Seq-id</t>
  </si>
  <si>
    <t>Subject Seq-id</t>
  </si>
  <si>
    <t>MAT1-1-1_Tg_CBS119467_MAT1-1</t>
  </si>
  <si>
    <t>MAT1-2-1_Tg_CBS119465_MAT1-2</t>
  </si>
  <si>
    <t>Species</t>
  </si>
  <si>
    <t>Aeminium_ludgeri</t>
  </si>
  <si>
    <t>Cercospora_berteroae</t>
  </si>
  <si>
    <t>Cercospora_beticola</t>
  </si>
  <si>
    <t>Cercospora_canescens</t>
  </si>
  <si>
    <t>Cercospora_cf._flagellaris</t>
  </si>
  <si>
    <t>Cercospora_cf_sigesbeckiae</t>
  </si>
  <si>
    <t>Cercospora_kikuchii</t>
  </si>
  <si>
    <t>Cercospora_nicotianae</t>
  </si>
  <si>
    <t>Cercospora_sojina_RACE15</t>
  </si>
  <si>
    <t>Cercospora_zeae-maydis</t>
  </si>
  <si>
    <t>Cercospora_zeina</t>
  </si>
  <si>
    <t>Cladosporium_cladosporioides</t>
  </si>
  <si>
    <t>Dothistroma_pini</t>
  </si>
  <si>
    <t>Dothistroma_septosporum</t>
  </si>
  <si>
    <t>Exutisphaerella_laricina</t>
  </si>
  <si>
    <t>Lecanosticta_acicola</t>
  </si>
  <si>
    <t>Mycosphaerella_arachidis</t>
  </si>
  <si>
    <t>Mycosphaerelloides_madeirae</t>
  </si>
  <si>
    <t>Nothophaeocryptopus_gaeumannii</t>
  </si>
  <si>
    <t>Pallidocercospora_crystallina</t>
  </si>
  <si>
    <t>Passalora_fulva</t>
  </si>
  <si>
    <t>Pseudocercospora_fijiensis</t>
  </si>
  <si>
    <t>Pseudocercospora_musae</t>
  </si>
  <si>
    <t>Pseudocercospora_pini-densiflorae</t>
  </si>
  <si>
    <t>Teratosphaeria_destructans</t>
  </si>
  <si>
    <t>Teratosphaeria_nubilosa</t>
  </si>
  <si>
    <t>Zasmidium_angulare</t>
  </si>
  <si>
    <t>Zasmidium_cellare</t>
  </si>
  <si>
    <t>Zasmidium_citri-griseum</t>
  </si>
  <si>
    <t>PNEN01001468</t>
  </si>
  <si>
    <t>MAT1-2-1_C.beticola_MAT1-2_KC960689</t>
  </si>
  <si>
    <t>52.8</t>
  </si>
  <si>
    <t>PNEN01001721</t>
  </si>
  <si>
    <t>PNEN01000230</t>
  </si>
  <si>
    <t>MAT1-1-1_C.beticola_MAT1-1_KC960688</t>
  </si>
  <si>
    <t>MAT1-1-1_Ps.eumusae_MAT1-1_GU046393</t>
  </si>
  <si>
    <t>73.1</t>
  </si>
  <si>
    <t>MAT1-2-1_Ps.eumusae_MAT1-2_LFZN01000148</t>
  </si>
  <si>
    <t>MAT1-2-1_Pa.fulva_MAT1-2_DQ659351</t>
  </si>
  <si>
    <t>MAT1-2-1_D.septosporum_MAT1-2_KB446546</t>
  </si>
  <si>
    <t>PNEN01000488</t>
  </si>
  <si>
    <t>95.3</t>
  </si>
  <si>
    <t>PNEN01000537</t>
  </si>
  <si>
    <t>67.6</t>
  </si>
  <si>
    <t>PNEN01000562</t>
  </si>
  <si>
    <t>80.5</t>
  </si>
  <si>
    <t>PNEN01000575</t>
  </si>
  <si>
    <t>84.2</t>
  </si>
  <si>
    <t>60.2</t>
  </si>
  <si>
    <t>NC_036770</t>
  </si>
  <si>
    <t>97.1</t>
  </si>
  <si>
    <t>NC_036771</t>
  </si>
  <si>
    <t>76.8</t>
  </si>
  <si>
    <t>MAT1-1-1_D.pini_MAT1-1</t>
  </si>
  <si>
    <t>MAT1-1-1_Pa.fulva_MAT1-1_DQ659350</t>
  </si>
  <si>
    <t>89.8</t>
  </si>
  <si>
    <t>NC_036774</t>
  </si>
  <si>
    <t>99.0</t>
  </si>
  <si>
    <t>65.8</t>
  </si>
  <si>
    <t>NC_036775</t>
  </si>
  <si>
    <t>56.5</t>
  </si>
  <si>
    <t>71.3</t>
  </si>
  <si>
    <t>NC_036776</t>
  </si>
  <si>
    <t>NC_036777</t>
  </si>
  <si>
    <t>ANSM01001211</t>
  </si>
  <si>
    <t>ANSM01001491</t>
  </si>
  <si>
    <t>ANSM01002188</t>
  </si>
  <si>
    <t>ANSM01005735</t>
  </si>
  <si>
    <t>ANSM01006061</t>
  </si>
  <si>
    <t>NKQR01000021</t>
  </si>
  <si>
    <t>NKQR01000032</t>
  </si>
  <si>
    <t>NKQR01000038</t>
  </si>
  <si>
    <t>82.4</t>
  </si>
  <si>
    <t>NKQR01000039</t>
  </si>
  <si>
    <t>NKQR01000044</t>
  </si>
  <si>
    <t>NKQR01000065</t>
  </si>
  <si>
    <t>NKQR01000067</t>
  </si>
  <si>
    <t>RJLU01000013</t>
  </si>
  <si>
    <t>RJLU01000005</t>
  </si>
  <si>
    <t>62.1</t>
  </si>
  <si>
    <t>78.7</t>
  </si>
  <si>
    <t>RJLU01000006</t>
  </si>
  <si>
    <t>93.5</t>
  </si>
  <si>
    <t>RJLU01000007</t>
  </si>
  <si>
    <t>RJLU01000008</t>
  </si>
  <si>
    <t>75.0</t>
  </si>
  <si>
    <t>VTAY01000025</t>
  </si>
  <si>
    <t>VTAY01000073</t>
  </si>
  <si>
    <t>VTAY01000087</t>
  </si>
  <si>
    <t>86.1</t>
  </si>
  <si>
    <t>VTAY01000089</t>
  </si>
  <si>
    <t>VTAY01000094</t>
  </si>
  <si>
    <t>VTAY01000099</t>
  </si>
  <si>
    <t>VTAY01000105</t>
  </si>
  <si>
    <t>POSS01000018</t>
  </si>
  <si>
    <t>POSS01000024</t>
  </si>
  <si>
    <t>POSS01000033</t>
  </si>
  <si>
    <t>POSS01000036</t>
  </si>
  <si>
    <t>91.6</t>
  </si>
  <si>
    <t>POSS01000038</t>
  </si>
  <si>
    <t>54.7</t>
  </si>
  <si>
    <t>POSS01000047</t>
  </si>
  <si>
    <t>POSS01000055</t>
  </si>
  <si>
    <t>POSS01000075</t>
  </si>
  <si>
    <t>58.4</t>
  </si>
  <si>
    <t>CP036215.1</t>
  </si>
  <si>
    <t>CP036216.1</t>
  </si>
  <si>
    <t>CP036212.1</t>
  </si>
  <si>
    <t>CP036209.1</t>
  </si>
  <si>
    <t>CP036214.1</t>
  </si>
  <si>
    <t>ML992663</t>
  </si>
  <si>
    <t>ML992666</t>
  </si>
  <si>
    <t>ML992694</t>
  </si>
  <si>
    <t>ML992722</t>
  </si>
  <si>
    <t>MVDW01000014</t>
  </si>
  <si>
    <t>MVDW01000021</t>
  </si>
  <si>
    <t>MVDW01000036</t>
  </si>
  <si>
    <t>MVDW01000083</t>
  </si>
  <si>
    <t>MVDW01000178</t>
  </si>
  <si>
    <t>MWSO01000148</t>
  </si>
  <si>
    <t>MWSO01000265</t>
  </si>
  <si>
    <t>KZ108238</t>
  </si>
  <si>
    <t>MWSO01000417</t>
  </si>
  <si>
    <t>KZ108266</t>
  </si>
  <si>
    <t>KZ108312</t>
  </si>
  <si>
    <t>KZ108361</t>
  </si>
  <si>
    <t>MWSO01000898</t>
  </si>
  <si>
    <t>KZ108405</t>
  </si>
  <si>
    <t>KZ108438</t>
  </si>
  <si>
    <t>KB446535</t>
  </si>
  <si>
    <t>KB446538</t>
  </si>
  <si>
    <t>87.9</t>
  </si>
  <si>
    <t>69.4</t>
  </si>
  <si>
    <t>KB446540</t>
  </si>
  <si>
    <t>KB446543</t>
  </si>
  <si>
    <t>KB446546</t>
  </si>
  <si>
    <t>AWYE02000196</t>
  </si>
  <si>
    <t>AWYE02000326</t>
  </si>
  <si>
    <t>NXEF01003489</t>
  </si>
  <si>
    <t>NHNU01000001.1</t>
  </si>
  <si>
    <t>LIHB01000006.1</t>
  </si>
  <si>
    <t>LIHB01000068.1</t>
  </si>
  <si>
    <t>LIHB01000078.1</t>
  </si>
  <si>
    <t>LIHB01000105.1</t>
  </si>
  <si>
    <t>LIHB01000111.1</t>
  </si>
  <si>
    <t>LIHB01000128.1</t>
  </si>
  <si>
    <t>LIHB01000134.1</t>
  </si>
  <si>
    <t>LIHB01000144.1</t>
  </si>
  <si>
    <t>LFZN01000120</t>
  </si>
  <si>
    <t>LFZN01000178</t>
  </si>
  <si>
    <t>LFZN01000018</t>
  </si>
  <si>
    <t>LFZN01000020</t>
  </si>
  <si>
    <t>LFZN01000219</t>
  </si>
  <si>
    <t>LFZN01000226</t>
  </si>
  <si>
    <t>LFZN01000023</t>
  </si>
  <si>
    <t>LFZN01000032</t>
  </si>
  <si>
    <t>LFZN01000055</t>
  </si>
  <si>
    <t>LFZN01000079</t>
  </si>
  <si>
    <t>LFZN01000008</t>
  </si>
  <si>
    <t>Pseudocercospora_eumusae</t>
  </si>
  <si>
    <t>NHNV01000142</t>
  </si>
  <si>
    <t>NHNV01000020</t>
  </si>
  <si>
    <t>NHNV01000037</t>
  </si>
  <si>
    <t>MWSP01000168</t>
  </si>
  <si>
    <t>MWSP01000228</t>
  </si>
  <si>
    <t>KZ109188</t>
  </si>
  <si>
    <t>KZ109205</t>
  </si>
  <si>
    <t>QQNG01000036</t>
  </si>
  <si>
    <t>QQNG01000135</t>
  </si>
  <si>
    <t>QQNG01000264</t>
  </si>
  <si>
    <t>QQNG01000265</t>
  </si>
  <si>
    <t>QQNG01000276</t>
  </si>
  <si>
    <t>QQNG01000305</t>
  </si>
  <si>
    <t>JH931786</t>
  </si>
  <si>
    <t>AMRR01001719</t>
  </si>
  <si>
    <t>JH932050</t>
  </si>
  <si>
    <t>AMRR01002901</t>
  </si>
  <si>
    <t>AMRR01003073</t>
  </si>
  <si>
    <t>AMRR01003079</t>
  </si>
  <si>
    <t>JH932178</t>
  </si>
  <si>
    <t>AMRR01003142</t>
  </si>
  <si>
    <t>AMRR01003432</t>
  </si>
  <si>
    <t>AMRR01003458</t>
  </si>
  <si>
    <t>AMRR01004350</t>
  </si>
  <si>
    <t>NW_006921533</t>
  </si>
  <si>
    <t>NW_006921534</t>
  </si>
  <si>
    <t>NW_006921536</t>
  </si>
  <si>
    <t>NW_006921538</t>
  </si>
  <si>
    <t>NW_006921540</t>
  </si>
  <si>
    <t>NW_006921541</t>
  </si>
  <si>
    <t>LFZO01000102</t>
  </si>
  <si>
    <t>LFZO01000106</t>
  </si>
  <si>
    <t>LFZO01000129</t>
  </si>
  <si>
    <t>LFZO01000166</t>
  </si>
  <si>
    <t>LFZO01000186</t>
  </si>
  <si>
    <t>LFZO01000483</t>
  </si>
  <si>
    <t>LFZO01000051</t>
  </si>
  <si>
    <t>LFZO01000059</t>
  </si>
  <si>
    <t>LFZO01000593</t>
  </si>
  <si>
    <t>LFZO01000006</t>
  </si>
  <si>
    <t>LFZO01000074</t>
  </si>
  <si>
    <t>AWYD02000423</t>
  </si>
  <si>
    <t>AWYD02000716</t>
  </si>
  <si>
    <t>AWYD02000941</t>
  </si>
  <si>
    <t>KZ106973</t>
  </si>
  <si>
    <t>KZ107163</t>
  </si>
  <si>
    <t>KZ107219</t>
  </si>
  <si>
    <t>KZ107254</t>
  </si>
  <si>
    <t>KZ107499</t>
  </si>
  <si>
    <t>AWYD02004184</t>
  </si>
  <si>
    <t>AWYD02004205</t>
  </si>
  <si>
    <t>AWYD02004494</t>
  </si>
  <si>
    <t>JH792525</t>
  </si>
  <si>
    <t>RIBY01000028</t>
  </si>
  <si>
    <t>RIBY01000299</t>
  </si>
  <si>
    <t>ML995813</t>
  </si>
  <si>
    <t>ML995824</t>
  </si>
  <si>
    <t>ML995829</t>
  </si>
  <si>
    <t>ML995839</t>
  </si>
  <si>
    <t>ML995892</t>
  </si>
  <si>
    <t>Tgauchensis_119465_scaffold2</t>
  </si>
  <si>
    <t>Tgauchensis_119465_scaffold3</t>
  </si>
  <si>
    <t>Tgauchensis_119465_scaffold5</t>
  </si>
  <si>
    <t>Tgauchensis_119465_scaffold8</t>
  </si>
  <si>
    <t>Tgauchensis_119465_scaffold11</t>
  </si>
  <si>
    <t>Tgauchensis_119465_scaffold13</t>
  </si>
  <si>
    <t>Tgauchensis_119465_scaffold33</t>
  </si>
  <si>
    <t>Teratosphaeria_gauchensis</t>
  </si>
  <si>
    <t>Teratosphaeria_pseudoeucalypti</t>
  </si>
  <si>
    <t>NHNX01000002</t>
  </si>
  <si>
    <t>NHNX01000026</t>
  </si>
  <si>
    <t>NHNX01000028</t>
  </si>
  <si>
    <t>Teratsphaeria_zuluensis</t>
  </si>
  <si>
    <t>ML993611</t>
  </si>
  <si>
    <t>ML993628</t>
  </si>
  <si>
    <t>ML993658</t>
  </si>
  <si>
    <t>NHNW01000054</t>
  </si>
  <si>
    <t>NHNW01000006</t>
  </si>
  <si>
    <t>AFIR01000253</t>
  </si>
  <si>
    <t>QVLQ01000028</t>
  </si>
  <si>
    <t>SGQK01000118</t>
  </si>
  <si>
    <t>SGQK01000013</t>
  </si>
  <si>
    <t>SGQK01000005</t>
  </si>
  <si>
    <t>MAT1-1-1_Aeminium_ludgeri_SGQK01000005_extract</t>
  </si>
  <si>
    <t>SGQK01000012</t>
  </si>
  <si>
    <t>SGQK01000083</t>
  </si>
  <si>
    <t>MAT1-2-1_Zasmidium_cellare_ML993628_extract</t>
  </si>
  <si>
    <t>MAT1-2-1_Mycosphaerelloides_madeirae_NHNV01000020_extract</t>
  </si>
  <si>
    <t>NOXB01000017.1</t>
  </si>
  <si>
    <t>MAT1-1-1_Cladosporium_cladosporioides_NOXB01000005.1_extract</t>
  </si>
  <si>
    <t>NOXB01000005.1</t>
  </si>
  <si>
    <t>KL650067</t>
  </si>
  <si>
    <t>MAT1-2-1_Cladosporium_sphaerospermum_KL650067_extract</t>
  </si>
  <si>
    <t>MAT1-1-1_Mycosphaerelloides_madeirae_NHNV01000142_extract</t>
  </si>
  <si>
    <t>MAT1-1-1_Microcyclosporella_mali_NHNU01000001.1_extract</t>
  </si>
  <si>
    <t>NAJP01000143</t>
  </si>
  <si>
    <t>NAJP01000098</t>
  </si>
  <si>
    <t>NAJQ01001361</t>
  </si>
  <si>
    <t>NAJQ01002046</t>
  </si>
  <si>
    <t>NAJQ01000689</t>
  </si>
  <si>
    <t>NAJL01000052</t>
  </si>
  <si>
    <t>MUNK01000212</t>
  </si>
  <si>
    <t>MUNK01000101</t>
  </si>
  <si>
    <t>NHNY01000001.1</t>
  </si>
  <si>
    <t>PXOE01000001.1</t>
  </si>
  <si>
    <t>NHNV01000031</t>
  </si>
  <si>
    <t>NHNV01000063</t>
  </si>
  <si>
    <t>MU001632</t>
  </si>
  <si>
    <t>KZ110538</t>
  </si>
  <si>
    <t>NHNX01000041</t>
  </si>
  <si>
    <t>ML993597</t>
  </si>
  <si>
    <t>ML993602</t>
  </si>
  <si>
    <t>ML993608</t>
  </si>
  <si>
    <t>NHNW01000014</t>
  </si>
  <si>
    <t>NHNW01000068</t>
  </si>
  <si>
    <t>Tpse51515_scaffold_2</t>
  </si>
  <si>
    <t>Tpse51515_scaffold_23</t>
  </si>
  <si>
    <t>Tpse51515_scaffold_28</t>
  </si>
  <si>
    <t>9.72e-32</t>
  </si>
  <si>
    <t>3.57e-16</t>
  </si>
  <si>
    <t>3.50e-34</t>
  </si>
  <si>
    <t>2.57e-45</t>
  </si>
  <si>
    <t>Tzuluensis_119470_scaffold4</t>
  </si>
  <si>
    <t>2.53e-61</t>
  </si>
  <si>
    <t>1.55e-48</t>
  </si>
  <si>
    <t>2.70e-16</t>
  </si>
  <si>
    <t>1.97e-57</t>
  </si>
  <si>
    <t>2.03e-37</t>
  </si>
  <si>
    <t>1.64e-08</t>
  </si>
  <si>
    <t>Tzuluensis_119470_scaffold5</t>
  </si>
  <si>
    <t>1.57e-23</t>
  </si>
  <si>
    <t>Tzuluensis_119470_scaffold6</t>
  </si>
  <si>
    <t>4.67e-93</t>
  </si>
  <si>
    <t>1.42e-28</t>
  </si>
  <si>
    <t>Tzuluensis_119470_scaffold8</t>
  </si>
  <si>
    <t>2.99e-15</t>
  </si>
  <si>
    <t>Tzuluensis_119470_scaffold9</t>
  </si>
  <si>
    <t>7.52e-51</t>
  </si>
  <si>
    <t>1.67e-27</t>
  </si>
  <si>
    <t>2.20e-16</t>
  </si>
  <si>
    <t>Tzuluensis_119470_scaffold28</t>
  </si>
  <si>
    <t>2.58e-61</t>
  </si>
  <si>
    <t>2.61e-51</t>
  </si>
  <si>
    <t>1.63e-23</t>
  </si>
  <si>
    <t>Fragment length</t>
  </si>
  <si>
    <t>max</t>
  </si>
  <si>
    <t>min</t>
  </si>
  <si>
    <t>Upper limits</t>
  </si>
  <si>
    <t>median</t>
  </si>
  <si>
    <t>average</t>
  </si>
  <si>
    <t>mode</t>
  </si>
  <si>
    <t>60-120 bp</t>
  </si>
  <si>
    <t>60-150 bp</t>
  </si>
  <si>
    <t>60-180 bp</t>
  </si>
  <si>
    <t>% ID</t>
  </si>
  <si>
    <t>Frequency-%ID</t>
  </si>
  <si>
    <t>60-210 bp</t>
  </si>
  <si>
    <r>
      <rPr>
        <b/>
        <i/>
        <sz val="12"/>
        <color theme="1"/>
        <rFont val="Calibri"/>
        <family val="2"/>
        <scheme val="minor"/>
      </rPr>
      <t>MAT1-2-1</t>
    </r>
    <r>
      <rPr>
        <b/>
        <sz val="12"/>
        <color theme="1"/>
        <rFont val="Calibri"/>
        <family val="2"/>
        <scheme val="minor"/>
      </rPr>
      <t xml:space="preserve"> sequences</t>
    </r>
  </si>
  <si>
    <r>
      <rPr>
        <b/>
        <i/>
        <sz val="12"/>
        <color theme="1"/>
        <rFont val="Calibri"/>
        <family val="2"/>
        <scheme val="minor"/>
      </rPr>
      <t>MAT1-1-1</t>
    </r>
    <r>
      <rPr>
        <b/>
        <sz val="12"/>
        <color theme="1"/>
        <rFont val="Calibri"/>
        <family val="2"/>
        <scheme val="minor"/>
      </rPr>
      <t xml:space="preserve"> sequences</t>
    </r>
  </si>
  <si>
    <t>KC960688</t>
  </si>
  <si>
    <t>DQ659350</t>
  </si>
  <si>
    <t>GU046393</t>
  </si>
  <si>
    <t>Acidomyces richmondensis</t>
  </si>
  <si>
    <t>Aeminium ludgeri</t>
  </si>
  <si>
    <t>Cladosporium cladosporioides</t>
  </si>
  <si>
    <t>Hortaea werneckii</t>
  </si>
  <si>
    <t>Microcyclospora pomicola</t>
  </si>
  <si>
    <t>Microcyclosporella mali</t>
  </si>
  <si>
    <t>Mycosphaerelloides madeirae</t>
  </si>
  <si>
    <t>Neohortaea acidophila</t>
  </si>
  <si>
    <t>Ramularia endophylla</t>
  </si>
  <si>
    <t>Zymoseptoria tritici</t>
  </si>
  <si>
    <t>Teratosphaeria gauchensis</t>
  </si>
  <si>
    <t>Pseudocercospora eumusae</t>
  </si>
  <si>
    <t>Passalora fulva</t>
  </si>
  <si>
    <t>Dothistroma pini</t>
  </si>
  <si>
    <t>Cercospora beticola</t>
  </si>
  <si>
    <t>KC960689</t>
  </si>
  <si>
    <t>DQ659351</t>
  </si>
  <si>
    <t>NW_6911260</t>
  </si>
  <si>
    <t>NW_19716255</t>
  </si>
  <si>
    <t>NW_16017395</t>
  </si>
  <si>
    <t>Baudoinia panamericana</t>
  </si>
  <si>
    <t>Cladosporium sphaerospermum</t>
  </si>
  <si>
    <t>Hortaea thailandica</t>
  </si>
  <si>
    <t>Microcyclospora tardicrescens</t>
  </si>
  <si>
    <t>Ramularia collo-cygni</t>
  </si>
  <si>
    <t>Sphaerulina musiva</t>
  </si>
  <si>
    <t>Sphaerulina populicola</t>
  </si>
  <si>
    <t>Zasmidium cellare</t>
  </si>
  <si>
    <t>Friedmanniomyces endolithicus</t>
  </si>
  <si>
    <t>Friedmanniomyces simplex</t>
  </si>
  <si>
    <t>Dothistroma septosporum</t>
  </si>
  <si>
    <t>Zymoseptoria pseudotritici</t>
  </si>
  <si>
    <t>Contig</t>
  </si>
  <si>
    <t>GenBank Accession</t>
  </si>
  <si>
    <t>Start</t>
  </si>
  <si>
    <t>End</t>
  </si>
  <si>
    <t>GCF_900074925.1</t>
  </si>
  <si>
    <t>GCA_002116395.1</t>
  </si>
  <si>
    <t>N/A</t>
  </si>
  <si>
    <t>DQ915449</t>
  </si>
  <si>
    <t>MN119558</t>
  </si>
  <si>
    <t>MN119559</t>
  </si>
  <si>
    <t>GU263885</t>
  </si>
  <si>
    <t>GCA_003545705.1</t>
  </si>
  <si>
    <t>GCA_004216415.1</t>
  </si>
  <si>
    <t>GCA_002901145.1</t>
  </si>
  <si>
    <t>GCA_002127715.1</t>
  </si>
  <si>
    <t>GCA_002786065.1</t>
  </si>
  <si>
    <t>GCA_002785985.1</t>
  </si>
  <si>
    <t>GCA_003012245.1</t>
  </si>
  <si>
    <t>GCA_002785995.1</t>
  </si>
  <si>
    <t>GCA_010093505.1</t>
  </si>
  <si>
    <t>GCA_000340195.1</t>
  </si>
  <si>
    <t>GU046394</t>
  </si>
  <si>
    <t>GCA_000223685.2</t>
  </si>
  <si>
    <t>GCA_005059855.1</t>
  </si>
  <si>
    <t>GCA_005059865.1</t>
  </si>
  <si>
    <t>GCA_005059885.1</t>
  </si>
  <si>
    <t>GCA_000261425.2</t>
  </si>
  <si>
    <t>GCF_000338955.1</t>
  </si>
  <si>
    <t>GCF_000320565.1</t>
  </si>
  <si>
    <t>GCA_000291705.1</t>
  </si>
  <si>
    <t>GCA_010093935.1</t>
  </si>
  <si>
    <t>Frequency-length</t>
  </si>
  <si>
    <t>BLASTn results</t>
  </si>
  <si>
    <t>Summary of fragment sequence lengths and nucleotide identity</t>
  </si>
  <si>
    <t>Sequences included in final BLASTn database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</si>
</sst>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0" fillId="0" borderId="0" xfId="0" applyFill="1"/>
    <xf numFmtId="0" fontId="0" fillId="0" borderId="0" xfId="0" applyFont="1"/>
    <xf numFmtId="0" fontId="0" fillId="0" borderId="0" xfId="0" applyFill="1" applyAlignment="1">
      <alignment horizontal="right"/>
    </xf>
    <xf numFmtId="0" fontId="0" fillId="0" borderId="0" xfId="0" applyAlignment="1">
      <alignment horizontal="right"/>
    </xf>
    <xf numFmtId="11" fontId="0" fillId="0" borderId="0" xfId="0" applyNumberFormat="1"/>
    <xf numFmtId="0" fontId="1" fillId="0" borderId="0" xfId="0" applyFont="1" applyAlignment="1">
      <alignment horizontal="right"/>
    </xf>
    <xf numFmtId="2" fontId="0" fillId="0" borderId="0" xfId="0" applyNumberFormat="1"/>
    <xf numFmtId="10" fontId="0" fillId="0" borderId="0" xfId="1" applyNumberFormat="1" applyFont="1"/>
    <xf numFmtId="11" fontId="0" fillId="0" borderId="0" xfId="0" applyNumberFormat="1" applyFill="1"/>
    <xf numFmtId="0" fontId="0" fillId="0" borderId="0" xfId="0" applyFont="1" applyFill="1"/>
    <xf numFmtId="0" fontId="4" fillId="0" borderId="0" xfId="0" applyFont="1"/>
    <xf numFmtId="0" fontId="1" fillId="2" borderId="0" xfId="0" applyFont="1" applyFill="1"/>
    <xf numFmtId="0" fontId="0" fillId="2" borderId="0" xfId="0" applyFill="1"/>
    <xf numFmtId="0" fontId="1" fillId="0" borderId="1" xfId="0" applyFont="1" applyBorder="1"/>
    <xf numFmtId="0" fontId="0" fillId="0" borderId="1" xfId="0" applyBorder="1"/>
    <xf numFmtId="0" fontId="1" fillId="3" borderId="0" xfId="0" applyFont="1" applyFill="1"/>
    <xf numFmtId="0" fontId="0" fillId="3" borderId="0" xfId="0" applyFill="1"/>
    <xf numFmtId="0" fontId="0" fillId="3" borderId="0" xfId="0" applyFill="1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Frequency - fragment length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'BLAST results'!$R$3:$R$17</c:f>
              <c:numCache>
                <c:formatCode>General</c:formatCode>
                <c:ptCount val="15"/>
                <c:pt idx="0">
                  <c:v>30</c:v>
                </c:pt>
                <c:pt idx="1">
                  <c:v>60</c:v>
                </c:pt>
                <c:pt idx="2">
                  <c:v>90</c:v>
                </c:pt>
                <c:pt idx="3">
                  <c:v>120</c:v>
                </c:pt>
                <c:pt idx="4">
                  <c:v>150</c:v>
                </c:pt>
                <c:pt idx="5">
                  <c:v>180</c:v>
                </c:pt>
                <c:pt idx="6">
                  <c:v>210</c:v>
                </c:pt>
                <c:pt idx="7">
                  <c:v>240</c:v>
                </c:pt>
                <c:pt idx="8">
                  <c:v>270</c:v>
                </c:pt>
                <c:pt idx="9">
                  <c:v>300</c:v>
                </c:pt>
                <c:pt idx="10">
                  <c:v>330</c:v>
                </c:pt>
                <c:pt idx="11">
                  <c:v>360</c:v>
                </c:pt>
                <c:pt idx="12">
                  <c:v>390</c:v>
                </c:pt>
                <c:pt idx="13">
                  <c:v>420</c:v>
                </c:pt>
                <c:pt idx="14">
                  <c:v>450</c:v>
                </c:pt>
              </c:numCache>
            </c:numRef>
          </c:xVal>
          <c:yVal>
            <c:numRef>
              <c:f>'BLAST results'!$S$3:$S$17</c:f>
              <c:numCache>
                <c:formatCode>General</c:formatCode>
                <c:ptCount val="15"/>
                <c:pt idx="0">
                  <c:v>5</c:v>
                </c:pt>
                <c:pt idx="1">
                  <c:v>89</c:v>
                </c:pt>
                <c:pt idx="2">
                  <c:v>64</c:v>
                </c:pt>
                <c:pt idx="3">
                  <c:v>79</c:v>
                </c:pt>
                <c:pt idx="4">
                  <c:v>43</c:v>
                </c:pt>
                <c:pt idx="5">
                  <c:v>47</c:v>
                </c:pt>
                <c:pt idx="6">
                  <c:v>40</c:v>
                </c:pt>
                <c:pt idx="7">
                  <c:v>3</c:v>
                </c:pt>
                <c:pt idx="8">
                  <c:v>9</c:v>
                </c:pt>
                <c:pt idx="9">
                  <c:v>6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E4C-CD49-B993-730B005E0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003103"/>
        <c:axId val="152004783"/>
      </c:scatterChart>
      <c:valAx>
        <c:axId val="1520031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004783"/>
        <c:crosses val="autoZero"/>
        <c:crossBetween val="midCat"/>
      </c:valAx>
      <c:valAx>
        <c:axId val="152004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0031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'BLAST results'!$Y$2</c:f>
              <c:strCache>
                <c:ptCount val="1"/>
                <c:pt idx="0">
                  <c:v>Frequency-%ID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'BLAST results'!$X$3:$X$14</c:f>
              <c:numCache>
                <c:formatCode>General</c:formatCode>
                <c:ptCount val="12"/>
                <c:pt idx="0">
                  <c:v>78</c:v>
                </c:pt>
                <c:pt idx="1">
                  <c:v>80</c:v>
                </c:pt>
                <c:pt idx="2">
                  <c:v>82</c:v>
                </c:pt>
                <c:pt idx="3">
                  <c:v>84</c:v>
                </c:pt>
                <c:pt idx="4">
                  <c:v>86</c:v>
                </c:pt>
                <c:pt idx="5">
                  <c:v>88</c:v>
                </c:pt>
                <c:pt idx="6">
                  <c:v>90</c:v>
                </c:pt>
                <c:pt idx="7">
                  <c:v>92</c:v>
                </c:pt>
                <c:pt idx="8">
                  <c:v>94</c:v>
                </c:pt>
                <c:pt idx="9">
                  <c:v>96</c:v>
                </c:pt>
                <c:pt idx="10">
                  <c:v>98</c:v>
                </c:pt>
                <c:pt idx="11">
                  <c:v>100</c:v>
                </c:pt>
              </c:numCache>
            </c:numRef>
          </c:xVal>
          <c:yVal>
            <c:numRef>
              <c:f>'BLAST results'!$Y$3:$Y$14</c:f>
              <c:numCache>
                <c:formatCode>General</c:formatCode>
                <c:ptCount val="12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13</c:v>
                </c:pt>
                <c:pt idx="4">
                  <c:v>15</c:v>
                </c:pt>
                <c:pt idx="5">
                  <c:v>37</c:v>
                </c:pt>
                <c:pt idx="6">
                  <c:v>20</c:v>
                </c:pt>
                <c:pt idx="7">
                  <c:v>38</c:v>
                </c:pt>
                <c:pt idx="8">
                  <c:v>65</c:v>
                </c:pt>
                <c:pt idx="9">
                  <c:v>105</c:v>
                </c:pt>
                <c:pt idx="10">
                  <c:v>47</c:v>
                </c:pt>
                <c:pt idx="11">
                  <c:v>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0E-2847-91C9-AC7E584EE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6187904"/>
        <c:axId val="2116189584"/>
      </c:scatterChart>
      <c:valAx>
        <c:axId val="2116187904"/>
        <c:scaling>
          <c:orientation val="minMax"/>
          <c:max val="100"/>
          <c:min val="7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6189584"/>
        <c:crosses val="autoZero"/>
        <c:crossBetween val="midCat"/>
      </c:valAx>
      <c:valAx>
        <c:axId val="2116189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6187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107950</xdr:colOff>
      <xdr:row>17</xdr:row>
      <xdr:rowOff>38106</xdr:rowOff>
    </xdr:from>
    <xdr:to>
      <xdr:col>21</xdr:col>
      <xdr:colOff>114300</xdr:colOff>
      <xdr:row>33</xdr:row>
      <xdr:rowOff>26906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9E07710-AF1C-684A-B21D-3E1898CD38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107950</xdr:colOff>
      <xdr:row>33</xdr:row>
      <xdr:rowOff>38106</xdr:rowOff>
    </xdr:from>
    <xdr:to>
      <xdr:col>21</xdr:col>
      <xdr:colOff>114300</xdr:colOff>
      <xdr:row>49</xdr:row>
      <xdr:rowOff>25400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611CCFB-A3B3-F54B-9F03-8CF9219B55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99216-F0CA-744C-9CC2-E469E8F618A7}">
  <dimension ref="A1:E40"/>
  <sheetViews>
    <sheetView workbookViewId="0">
      <pane ySplit="2" topLeftCell="A3" activePane="bottomLeft" state="frozen"/>
      <selection pane="bottomLeft" activeCell="F1" sqref="F1"/>
    </sheetView>
  </sheetViews>
  <sheetFormatPr defaultColWidth="11" defaultRowHeight="15.75" x14ac:dyDescent="0.25"/>
  <cols>
    <col min="1" max="1" width="27.875" bestFit="1" customWidth="1"/>
    <col min="2" max="2" width="15.875" bestFit="1" customWidth="1"/>
    <col min="3" max="3" width="17.375" bestFit="1" customWidth="1"/>
  </cols>
  <sheetData>
    <row r="1" spans="1:5" x14ac:dyDescent="0.25">
      <c r="A1" s="17" t="s">
        <v>403</v>
      </c>
      <c r="B1" s="18"/>
      <c r="C1" s="18"/>
      <c r="D1" s="17"/>
      <c r="E1" s="18"/>
    </row>
    <row r="2" spans="1:5" x14ac:dyDescent="0.25">
      <c r="A2" s="1" t="s">
        <v>14</v>
      </c>
      <c r="B2" s="1" t="s">
        <v>369</v>
      </c>
      <c r="C2" s="1" t="s">
        <v>370</v>
      </c>
      <c r="D2" s="1" t="s">
        <v>371</v>
      </c>
      <c r="E2" s="1" t="s">
        <v>372</v>
      </c>
    </row>
    <row r="3" spans="1:5" x14ac:dyDescent="0.25">
      <c r="A3" s="13" t="s">
        <v>333</v>
      </c>
      <c r="B3" s="13"/>
      <c r="C3" s="13"/>
      <c r="D3" s="13"/>
      <c r="E3" s="14"/>
    </row>
    <row r="4" spans="1:5" x14ac:dyDescent="0.25">
      <c r="A4" s="12" t="s">
        <v>337</v>
      </c>
      <c r="B4" t="s">
        <v>254</v>
      </c>
      <c r="C4" t="s">
        <v>380</v>
      </c>
      <c r="D4">
        <v>142475</v>
      </c>
      <c r="E4">
        <v>143729</v>
      </c>
    </row>
    <row r="5" spans="1:5" x14ac:dyDescent="0.25">
      <c r="A5" s="12" t="s">
        <v>338</v>
      </c>
      <c r="B5" t="s">
        <v>257</v>
      </c>
      <c r="C5" t="s">
        <v>381</v>
      </c>
      <c r="D5">
        <v>56714</v>
      </c>
      <c r="E5">
        <v>59805</v>
      </c>
    </row>
    <row r="6" spans="1:5" x14ac:dyDescent="0.25">
      <c r="A6" s="12" t="s">
        <v>351</v>
      </c>
      <c r="B6" t="s">
        <v>375</v>
      </c>
      <c r="C6" t="s">
        <v>334</v>
      </c>
      <c r="D6">
        <v>7507</v>
      </c>
      <c r="E6">
        <v>8870</v>
      </c>
    </row>
    <row r="7" spans="1:5" x14ac:dyDescent="0.25">
      <c r="A7" s="12" t="s">
        <v>339</v>
      </c>
      <c r="B7" t="s">
        <v>265</v>
      </c>
      <c r="C7" t="s">
        <v>382</v>
      </c>
      <c r="D7">
        <v>1275533</v>
      </c>
      <c r="E7">
        <v>1278238</v>
      </c>
    </row>
    <row r="8" spans="1:5" x14ac:dyDescent="0.25">
      <c r="A8" s="12" t="s">
        <v>350</v>
      </c>
      <c r="B8" t="s">
        <v>375</v>
      </c>
      <c r="C8" t="s">
        <v>376</v>
      </c>
      <c r="D8">
        <v>496</v>
      </c>
      <c r="E8">
        <v>2020</v>
      </c>
    </row>
    <row r="9" spans="1:5" x14ac:dyDescent="0.25">
      <c r="A9" s="12" t="s">
        <v>340</v>
      </c>
      <c r="B9" t="s">
        <v>276</v>
      </c>
      <c r="C9" t="s">
        <v>383</v>
      </c>
      <c r="D9">
        <v>310</v>
      </c>
      <c r="E9">
        <v>1705</v>
      </c>
    </row>
    <row r="10" spans="1:5" x14ac:dyDescent="0.25">
      <c r="A10" s="12" t="s">
        <v>340</v>
      </c>
      <c r="B10" t="s">
        <v>277</v>
      </c>
      <c r="C10" t="s">
        <v>383</v>
      </c>
      <c r="D10">
        <v>127820</v>
      </c>
      <c r="E10">
        <v>129210</v>
      </c>
    </row>
    <row r="11" spans="1:5" x14ac:dyDescent="0.25">
      <c r="A11" s="12" t="s">
        <v>341</v>
      </c>
      <c r="B11" t="s">
        <v>278</v>
      </c>
      <c r="C11" t="s">
        <v>384</v>
      </c>
      <c r="D11">
        <v>299669</v>
      </c>
      <c r="E11">
        <v>302696</v>
      </c>
    </row>
    <row r="12" spans="1:5" x14ac:dyDescent="0.25">
      <c r="A12" s="12" t="s">
        <v>342</v>
      </c>
      <c r="B12" t="s">
        <v>154</v>
      </c>
      <c r="C12" t="s">
        <v>385</v>
      </c>
      <c r="D12">
        <v>2009194</v>
      </c>
      <c r="E12">
        <v>2012240</v>
      </c>
    </row>
    <row r="13" spans="1:5" x14ac:dyDescent="0.25">
      <c r="A13" s="12" t="s">
        <v>343</v>
      </c>
      <c r="B13" t="s">
        <v>175</v>
      </c>
      <c r="C13" t="s">
        <v>387</v>
      </c>
      <c r="D13">
        <v>24308</v>
      </c>
      <c r="E13">
        <v>25809</v>
      </c>
    </row>
    <row r="14" spans="1:5" x14ac:dyDescent="0.25">
      <c r="A14" s="12" t="s">
        <v>344</v>
      </c>
      <c r="B14" t="s">
        <v>282</v>
      </c>
      <c r="C14" t="s">
        <v>388</v>
      </c>
      <c r="D14">
        <v>342997</v>
      </c>
      <c r="E14">
        <v>345866</v>
      </c>
    </row>
    <row r="15" spans="1:5" x14ac:dyDescent="0.25">
      <c r="A15" s="12" t="s">
        <v>349</v>
      </c>
      <c r="B15" t="s">
        <v>375</v>
      </c>
      <c r="C15" t="s">
        <v>335</v>
      </c>
      <c r="D15">
        <v>2056</v>
      </c>
      <c r="E15">
        <v>3574</v>
      </c>
    </row>
    <row r="16" spans="1:5" x14ac:dyDescent="0.25">
      <c r="A16" s="12" t="s">
        <v>348</v>
      </c>
      <c r="B16" t="s">
        <v>375</v>
      </c>
      <c r="C16" t="s">
        <v>336</v>
      </c>
      <c r="D16">
        <v>2614</v>
      </c>
      <c r="E16">
        <v>4130</v>
      </c>
    </row>
    <row r="17" spans="1:5" x14ac:dyDescent="0.25">
      <c r="A17" s="12" t="s">
        <v>345</v>
      </c>
      <c r="B17" t="s">
        <v>283</v>
      </c>
      <c r="C17" t="s">
        <v>374</v>
      </c>
      <c r="D17">
        <v>43958</v>
      </c>
      <c r="E17">
        <v>45414</v>
      </c>
    </row>
    <row r="18" spans="1:5" x14ac:dyDescent="0.25">
      <c r="A18" s="12" t="s">
        <v>347</v>
      </c>
      <c r="B18" t="s">
        <v>375</v>
      </c>
      <c r="C18" t="s">
        <v>377</v>
      </c>
      <c r="D18">
        <v>2560</v>
      </c>
      <c r="E18">
        <v>3991</v>
      </c>
    </row>
    <row r="19" spans="1:5" x14ac:dyDescent="0.25">
      <c r="A19" s="12" t="s">
        <v>346</v>
      </c>
      <c r="B19" t="s">
        <v>375</v>
      </c>
      <c r="C19" t="s">
        <v>379</v>
      </c>
      <c r="D19">
        <v>4815</v>
      </c>
      <c r="E19">
        <v>6009</v>
      </c>
    </row>
    <row r="20" spans="1:5" x14ac:dyDescent="0.25">
      <c r="A20" s="13" t="s">
        <v>332</v>
      </c>
      <c r="B20" s="14"/>
      <c r="C20" s="14"/>
      <c r="D20" s="14"/>
      <c r="E20" s="14"/>
    </row>
    <row r="21" spans="1:5" x14ac:dyDescent="0.25">
      <c r="A21" s="12" t="s">
        <v>357</v>
      </c>
      <c r="B21" t="s">
        <v>354</v>
      </c>
      <c r="C21" t="s">
        <v>396</v>
      </c>
      <c r="D21">
        <v>889704</v>
      </c>
      <c r="E21">
        <v>891612</v>
      </c>
    </row>
    <row r="22" spans="1:5" x14ac:dyDescent="0.25">
      <c r="A22" s="12" t="s">
        <v>351</v>
      </c>
      <c r="B22" t="s">
        <v>375</v>
      </c>
      <c r="C22" t="s">
        <v>352</v>
      </c>
      <c r="D22">
        <v>7474</v>
      </c>
      <c r="E22">
        <v>8945</v>
      </c>
    </row>
    <row r="23" spans="1:5" x14ac:dyDescent="0.25">
      <c r="A23" s="12" t="s">
        <v>358</v>
      </c>
      <c r="B23" t="s">
        <v>266</v>
      </c>
      <c r="C23" t="s">
        <v>395</v>
      </c>
      <c r="D23">
        <v>371376</v>
      </c>
      <c r="E23">
        <v>373161</v>
      </c>
    </row>
    <row r="24" spans="1:5" x14ac:dyDescent="0.25">
      <c r="A24" s="12" t="s">
        <v>367</v>
      </c>
      <c r="B24" t="s">
        <v>150</v>
      </c>
      <c r="C24" t="s">
        <v>389</v>
      </c>
      <c r="D24">
        <v>746803</v>
      </c>
      <c r="E24">
        <v>748345</v>
      </c>
    </row>
    <row r="25" spans="1:5" x14ac:dyDescent="0.25">
      <c r="A25" s="12" t="s">
        <v>365</v>
      </c>
      <c r="B25" t="s">
        <v>270</v>
      </c>
      <c r="C25" t="s">
        <v>392</v>
      </c>
      <c r="D25">
        <v>57903</v>
      </c>
      <c r="E25">
        <v>59892</v>
      </c>
    </row>
    <row r="26" spans="1:5" x14ac:dyDescent="0.25">
      <c r="A26" s="12" t="s">
        <v>365</v>
      </c>
      <c r="B26" t="s">
        <v>271</v>
      </c>
      <c r="C26" t="s">
        <v>392</v>
      </c>
      <c r="D26">
        <v>2678</v>
      </c>
      <c r="E26">
        <v>4747</v>
      </c>
    </row>
    <row r="27" spans="1:5" x14ac:dyDescent="0.25">
      <c r="A27" s="12" t="s">
        <v>366</v>
      </c>
      <c r="B27" t="s">
        <v>273</v>
      </c>
      <c r="C27" t="s">
        <v>393</v>
      </c>
      <c r="D27">
        <v>1386</v>
      </c>
      <c r="E27">
        <v>2915</v>
      </c>
    </row>
    <row r="28" spans="1:5" x14ac:dyDescent="0.25">
      <c r="A28" s="12" t="s">
        <v>366</v>
      </c>
      <c r="B28" t="s">
        <v>274</v>
      </c>
      <c r="C28" t="s">
        <v>393</v>
      </c>
      <c r="D28">
        <v>14610</v>
      </c>
      <c r="E28">
        <v>15868</v>
      </c>
    </row>
    <row r="29" spans="1:5" x14ac:dyDescent="0.25">
      <c r="A29" s="12" t="s">
        <v>366</v>
      </c>
      <c r="B29" t="s">
        <v>272</v>
      </c>
      <c r="C29" t="s">
        <v>393</v>
      </c>
      <c r="D29">
        <v>5153</v>
      </c>
      <c r="E29">
        <v>6682</v>
      </c>
    </row>
    <row r="30" spans="1:5" x14ac:dyDescent="0.25">
      <c r="A30" s="12" t="s">
        <v>359</v>
      </c>
      <c r="B30" t="s">
        <v>275</v>
      </c>
      <c r="C30" t="s">
        <v>394</v>
      </c>
      <c r="D30">
        <v>34455</v>
      </c>
      <c r="E30">
        <v>35907</v>
      </c>
    </row>
    <row r="31" spans="1:5" x14ac:dyDescent="0.25">
      <c r="A31" s="12" t="s">
        <v>360</v>
      </c>
      <c r="B31" t="s">
        <v>279</v>
      </c>
      <c r="C31" t="s">
        <v>386</v>
      </c>
      <c r="D31">
        <v>215125</v>
      </c>
      <c r="E31">
        <v>216658</v>
      </c>
    </row>
    <row r="32" spans="1:5" x14ac:dyDescent="0.25">
      <c r="A32" s="12" t="s">
        <v>343</v>
      </c>
      <c r="B32" t="s">
        <v>176</v>
      </c>
      <c r="C32" t="s">
        <v>387</v>
      </c>
      <c r="D32">
        <v>92742</v>
      </c>
      <c r="E32">
        <v>94182</v>
      </c>
    </row>
    <row r="33" spans="1:5" x14ac:dyDescent="0.25">
      <c r="A33" s="12" t="s">
        <v>349</v>
      </c>
      <c r="B33" t="s">
        <v>375</v>
      </c>
      <c r="C33" t="s">
        <v>353</v>
      </c>
      <c r="D33">
        <v>2040</v>
      </c>
      <c r="E33">
        <v>3549</v>
      </c>
    </row>
    <row r="34" spans="1:5" x14ac:dyDescent="0.25">
      <c r="A34" s="12" t="s">
        <v>348</v>
      </c>
      <c r="B34" t="s">
        <v>375</v>
      </c>
      <c r="C34" t="s">
        <v>390</v>
      </c>
      <c r="D34">
        <v>3360</v>
      </c>
      <c r="E34">
        <v>4935</v>
      </c>
    </row>
    <row r="35" spans="1:5" x14ac:dyDescent="0.25">
      <c r="A35" s="12" t="s">
        <v>361</v>
      </c>
      <c r="B35" t="s">
        <v>355</v>
      </c>
      <c r="C35" t="s">
        <v>373</v>
      </c>
      <c r="D35">
        <v>3099111</v>
      </c>
      <c r="E35">
        <v>3100346</v>
      </c>
    </row>
    <row r="36" spans="1:5" x14ac:dyDescent="0.25">
      <c r="A36" s="12" t="s">
        <v>362</v>
      </c>
      <c r="B36" t="s">
        <v>356</v>
      </c>
      <c r="C36" t="s">
        <v>397</v>
      </c>
      <c r="D36">
        <v>551429</v>
      </c>
      <c r="E36">
        <v>552414</v>
      </c>
    </row>
    <row r="37" spans="1:5" x14ac:dyDescent="0.25">
      <c r="A37" s="12" t="s">
        <v>363</v>
      </c>
      <c r="B37" t="s">
        <v>227</v>
      </c>
      <c r="C37" t="s">
        <v>398</v>
      </c>
      <c r="D37">
        <v>110011</v>
      </c>
      <c r="E37">
        <v>113411</v>
      </c>
    </row>
    <row r="38" spans="1:5" x14ac:dyDescent="0.25">
      <c r="A38" s="12" t="s">
        <v>347</v>
      </c>
      <c r="B38" t="s">
        <v>375</v>
      </c>
      <c r="C38" t="s">
        <v>378</v>
      </c>
      <c r="D38">
        <v>5939</v>
      </c>
      <c r="E38">
        <v>7575</v>
      </c>
    </row>
    <row r="39" spans="1:5" x14ac:dyDescent="0.25">
      <c r="A39" s="12" t="s">
        <v>364</v>
      </c>
      <c r="B39" t="s">
        <v>249</v>
      </c>
      <c r="C39" t="s">
        <v>399</v>
      </c>
      <c r="D39">
        <v>241523</v>
      </c>
      <c r="E39">
        <v>242804</v>
      </c>
    </row>
    <row r="40" spans="1:5" x14ac:dyDescent="0.25">
      <c r="A40" s="12" t="s">
        <v>368</v>
      </c>
      <c r="B40" t="s">
        <v>253</v>
      </c>
      <c r="C40" t="s">
        <v>391</v>
      </c>
      <c r="D40">
        <v>35345</v>
      </c>
      <c r="E40">
        <v>36626</v>
      </c>
    </row>
  </sheetData>
  <sortState ref="A21:B40">
    <sortCondition ref="A21:A40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FFCB7-FFDE-C64E-B44A-8A3D7C5A79C6}">
  <dimension ref="A1:Z393"/>
  <sheetViews>
    <sheetView tabSelected="1" workbookViewId="0">
      <pane ySplit="2" topLeftCell="A3" activePane="bottomLeft" state="frozen"/>
      <selection pane="bottomLeft" activeCell="N1" sqref="N1"/>
    </sheetView>
  </sheetViews>
  <sheetFormatPr defaultColWidth="11" defaultRowHeight="15.75" x14ac:dyDescent="0.25"/>
  <cols>
    <col min="1" max="1" width="19.625" style="3" customWidth="1"/>
    <col min="2" max="2" width="17.625" customWidth="1"/>
    <col min="3" max="3" width="48.625" customWidth="1"/>
    <col min="5" max="5" width="6.375" bestFit="1" customWidth="1"/>
    <col min="6" max="6" width="6.625" bestFit="1" customWidth="1"/>
    <col min="7" max="7" width="7.625" style="5" bestFit="1" customWidth="1"/>
    <col min="8" max="8" width="8.125" customWidth="1"/>
    <col min="9" max="9" width="8.375" customWidth="1"/>
    <col min="10" max="10" width="5.875" bestFit="1" customWidth="1"/>
    <col min="12" max="12" width="5" bestFit="1" customWidth="1"/>
    <col min="14" max="14" width="3.625" style="14" customWidth="1"/>
    <col min="17" max="17" width="6.125" customWidth="1"/>
    <col min="23" max="23" width="2.125" customWidth="1"/>
  </cols>
  <sheetData>
    <row r="1" spans="1:26" x14ac:dyDescent="0.25">
      <c r="A1" s="17" t="s">
        <v>401</v>
      </c>
      <c r="B1" s="18"/>
      <c r="C1" s="18"/>
      <c r="D1" s="18"/>
      <c r="E1" s="18"/>
      <c r="F1" s="18"/>
      <c r="G1" s="19"/>
      <c r="H1" s="18"/>
      <c r="I1" s="18"/>
      <c r="J1" s="18"/>
      <c r="K1" s="18"/>
      <c r="L1" s="18"/>
      <c r="M1" s="18"/>
      <c r="N1" s="2"/>
      <c r="O1" s="17" t="s">
        <v>402</v>
      </c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x14ac:dyDescent="0.25">
      <c r="A2" s="1" t="s">
        <v>14</v>
      </c>
      <c r="B2" s="1" t="s">
        <v>10</v>
      </c>
      <c r="C2" s="1" t="s">
        <v>11</v>
      </c>
      <c r="D2" s="1" t="s">
        <v>0</v>
      </c>
      <c r="E2" s="1" t="s">
        <v>1</v>
      </c>
      <c r="F2" s="1" t="s">
        <v>2</v>
      </c>
      <c r="G2" s="7" t="s">
        <v>3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2"/>
      <c r="O2" s="1" t="s">
        <v>319</v>
      </c>
      <c r="Q2" s="1"/>
      <c r="R2" s="1" t="s">
        <v>322</v>
      </c>
      <c r="S2" s="1" t="s">
        <v>400</v>
      </c>
      <c r="X2" s="1" t="s">
        <v>322</v>
      </c>
      <c r="Y2" s="1" t="s">
        <v>330</v>
      </c>
    </row>
    <row r="3" spans="1:26" x14ac:dyDescent="0.25">
      <c r="A3" s="3" t="s">
        <v>15</v>
      </c>
      <c r="B3" t="s">
        <v>259</v>
      </c>
      <c r="C3" t="s">
        <v>258</v>
      </c>
      <c r="D3" s="6">
        <v>7.0000000000000001E-22</v>
      </c>
      <c r="E3" s="2">
        <v>59</v>
      </c>
      <c r="F3">
        <v>98.31</v>
      </c>
      <c r="G3" s="5">
        <v>104</v>
      </c>
      <c r="H3">
        <v>64026</v>
      </c>
      <c r="I3">
        <v>64084</v>
      </c>
      <c r="J3">
        <v>1783</v>
      </c>
      <c r="K3">
        <v>1841</v>
      </c>
      <c r="L3">
        <v>0</v>
      </c>
      <c r="M3">
        <v>1</v>
      </c>
      <c r="O3" s="1" t="s">
        <v>320</v>
      </c>
      <c r="P3">
        <f>MAX(E3:E393)</f>
        <v>445</v>
      </c>
      <c r="Q3" s="1"/>
      <c r="R3">
        <v>30</v>
      </c>
      <c r="S3">
        <f t="array" ref="S3:S17">FREQUENCY(E3:E393,R3:R17)</f>
        <v>5</v>
      </c>
      <c r="U3" s="1"/>
      <c r="X3">
        <v>78</v>
      </c>
      <c r="Y3">
        <f t="array" ref="Y3:Y14">FREQUENCY(F3:F393,X3:X14)</f>
        <v>2</v>
      </c>
      <c r="Z3" s="9">
        <f t="shared" ref="Z3:Z14" si="0">Y3/SUM(Y$3:Y$14)</f>
        <v>5.1282051282051282E-3</v>
      </c>
    </row>
    <row r="4" spans="1:26" x14ac:dyDescent="0.25">
      <c r="A4" s="3" t="s">
        <v>15</v>
      </c>
      <c r="B4" t="s">
        <v>256</v>
      </c>
      <c r="C4" t="s">
        <v>258</v>
      </c>
      <c r="D4" s="6">
        <v>4.9999999999999999E-48</v>
      </c>
      <c r="E4" s="2">
        <v>176</v>
      </c>
      <c r="F4">
        <v>87.5</v>
      </c>
      <c r="G4" s="5">
        <v>191</v>
      </c>
      <c r="H4">
        <v>295459</v>
      </c>
      <c r="I4">
        <v>295634</v>
      </c>
      <c r="J4">
        <v>2252</v>
      </c>
      <c r="K4">
        <v>2414</v>
      </c>
      <c r="L4">
        <v>13</v>
      </c>
      <c r="M4">
        <v>9</v>
      </c>
      <c r="O4" s="1" t="s">
        <v>321</v>
      </c>
      <c r="P4">
        <f>MIN(E3:E393)</f>
        <v>28</v>
      </c>
      <c r="Q4" s="1"/>
      <c r="R4">
        <v>60</v>
      </c>
      <c r="S4">
        <v>89</v>
      </c>
      <c r="U4" t="s">
        <v>326</v>
      </c>
      <c r="V4" s="9">
        <f>SUM(S4:S6)/SUM(S3:S17)</f>
        <v>0.59487179487179487</v>
      </c>
      <c r="X4">
        <f>X3+2</f>
        <v>80</v>
      </c>
      <c r="Y4">
        <v>4</v>
      </c>
      <c r="Z4" s="9">
        <f t="shared" si="0"/>
        <v>1.0256410256410256E-2</v>
      </c>
    </row>
    <row r="5" spans="1:26" x14ac:dyDescent="0.25">
      <c r="A5" s="3" t="s">
        <v>15</v>
      </c>
      <c r="B5" t="s">
        <v>256</v>
      </c>
      <c r="C5" t="s">
        <v>258</v>
      </c>
      <c r="D5" s="6">
        <v>7.9999999999999998E-66</v>
      </c>
      <c r="E5" s="2">
        <v>148</v>
      </c>
      <c r="F5">
        <v>97.3</v>
      </c>
      <c r="G5" s="5">
        <v>250</v>
      </c>
      <c r="H5">
        <v>295300</v>
      </c>
      <c r="I5">
        <v>295446</v>
      </c>
      <c r="J5">
        <v>1892</v>
      </c>
      <c r="K5">
        <v>2038</v>
      </c>
      <c r="L5">
        <v>2</v>
      </c>
      <c r="M5">
        <v>2</v>
      </c>
      <c r="O5" s="1" t="s">
        <v>323</v>
      </c>
      <c r="P5">
        <f>MEDIAN(E3:E393)</f>
        <v>98</v>
      </c>
      <c r="Q5" s="1"/>
      <c r="R5">
        <v>90</v>
      </c>
      <c r="S5">
        <v>64</v>
      </c>
      <c r="U5" t="s">
        <v>327</v>
      </c>
      <c r="V5" s="9">
        <f>SUM(S4:S7)/SUM(S3:S17)</f>
        <v>0.70512820512820518</v>
      </c>
      <c r="X5">
        <f t="shared" ref="X5:X14" si="1">X4+2</f>
        <v>82</v>
      </c>
      <c r="Y5">
        <v>6</v>
      </c>
      <c r="Z5" s="9">
        <f t="shared" si="0"/>
        <v>1.5384615384615385E-2</v>
      </c>
    </row>
    <row r="6" spans="1:26" x14ac:dyDescent="0.25">
      <c r="A6" s="3" t="s">
        <v>15</v>
      </c>
      <c r="B6" t="s">
        <v>256</v>
      </c>
      <c r="C6" t="s">
        <v>258</v>
      </c>
      <c r="D6" s="6">
        <v>3.9999999999999997E-24</v>
      </c>
      <c r="E6" s="2">
        <v>75</v>
      </c>
      <c r="F6">
        <v>93.33</v>
      </c>
      <c r="G6" s="5">
        <v>111</v>
      </c>
      <c r="H6">
        <v>295021</v>
      </c>
      <c r="I6">
        <v>295095</v>
      </c>
      <c r="J6">
        <v>1830</v>
      </c>
      <c r="K6">
        <v>1904</v>
      </c>
      <c r="L6">
        <v>0</v>
      </c>
      <c r="M6">
        <v>5</v>
      </c>
      <c r="O6" s="1" t="s">
        <v>324</v>
      </c>
      <c r="P6" s="8">
        <f>AVERAGE(E3:E393)</f>
        <v>115.35897435897436</v>
      </c>
      <c r="R6">
        <v>120</v>
      </c>
      <c r="S6">
        <v>79</v>
      </c>
      <c r="U6" t="s">
        <v>328</v>
      </c>
      <c r="V6" s="9">
        <f>SUM(S4:S8)/SUM(S3:S17)</f>
        <v>0.82564102564102559</v>
      </c>
      <c r="X6">
        <f t="shared" si="1"/>
        <v>84</v>
      </c>
      <c r="Y6">
        <v>13</v>
      </c>
      <c r="Z6" s="9">
        <f t="shared" si="0"/>
        <v>3.3333333333333333E-2</v>
      </c>
    </row>
    <row r="7" spans="1:26" x14ac:dyDescent="0.25">
      <c r="A7" s="3" t="s">
        <v>15</v>
      </c>
      <c r="B7" t="s">
        <v>260</v>
      </c>
      <c r="C7" t="s">
        <v>258</v>
      </c>
      <c r="D7" s="6">
        <v>2.0000000000000001E-22</v>
      </c>
      <c r="E7">
        <v>59</v>
      </c>
      <c r="F7">
        <v>98.31</v>
      </c>
      <c r="G7" s="5">
        <v>104</v>
      </c>
      <c r="H7">
        <v>73375</v>
      </c>
      <c r="I7">
        <v>73433</v>
      </c>
      <c r="J7">
        <v>2802</v>
      </c>
      <c r="K7">
        <v>2744</v>
      </c>
      <c r="L7">
        <v>0</v>
      </c>
      <c r="M7">
        <v>1</v>
      </c>
      <c r="O7" s="1" t="s">
        <v>325</v>
      </c>
      <c r="P7">
        <f>MODE(E3:E393)</f>
        <v>94</v>
      </c>
      <c r="R7">
        <v>150</v>
      </c>
      <c r="S7">
        <v>43</v>
      </c>
      <c r="U7" t="s">
        <v>331</v>
      </c>
      <c r="V7" s="9">
        <f>SUM(S4:S9)/SUM(S3:S17)</f>
        <v>0.92820512820512824</v>
      </c>
      <c r="X7">
        <f t="shared" si="1"/>
        <v>86</v>
      </c>
      <c r="Y7">
        <v>15</v>
      </c>
      <c r="Z7" s="9">
        <f t="shared" si="0"/>
        <v>3.8461538461538464E-2</v>
      </c>
    </row>
    <row r="8" spans="1:26" x14ac:dyDescent="0.25">
      <c r="A8" s="3" t="s">
        <v>15</v>
      </c>
      <c r="B8" t="s">
        <v>260</v>
      </c>
      <c r="C8" t="s">
        <v>258</v>
      </c>
      <c r="D8" s="6">
        <v>6.0000000000000001E-28</v>
      </c>
      <c r="E8">
        <v>75</v>
      </c>
      <c r="F8">
        <v>96</v>
      </c>
      <c r="G8" s="5">
        <v>122</v>
      </c>
      <c r="H8">
        <v>71925</v>
      </c>
      <c r="I8">
        <v>71999</v>
      </c>
      <c r="J8">
        <v>3047</v>
      </c>
      <c r="K8">
        <v>2973</v>
      </c>
      <c r="L8">
        <v>0</v>
      </c>
      <c r="M8">
        <v>3</v>
      </c>
      <c r="R8">
        <v>180</v>
      </c>
      <c r="S8">
        <v>47</v>
      </c>
      <c r="X8">
        <f t="shared" si="1"/>
        <v>88</v>
      </c>
      <c r="Y8">
        <v>37</v>
      </c>
      <c r="Z8" s="9">
        <f t="shared" si="0"/>
        <v>9.4871794871794868E-2</v>
      </c>
    </row>
    <row r="9" spans="1:26" x14ac:dyDescent="0.25">
      <c r="A9" s="3" t="s">
        <v>15</v>
      </c>
      <c r="B9" t="s">
        <v>255</v>
      </c>
      <c r="C9" t="s">
        <v>258</v>
      </c>
      <c r="D9" s="6">
        <v>7.9999999999999994E-40</v>
      </c>
      <c r="E9" s="2">
        <v>97</v>
      </c>
      <c r="F9">
        <v>96.91</v>
      </c>
      <c r="G9" s="5">
        <v>161</v>
      </c>
      <c r="H9">
        <v>21931</v>
      </c>
      <c r="I9">
        <v>22027</v>
      </c>
      <c r="J9">
        <v>1806</v>
      </c>
      <c r="K9">
        <v>1711</v>
      </c>
      <c r="L9">
        <v>1</v>
      </c>
      <c r="M9">
        <v>2</v>
      </c>
      <c r="R9">
        <v>210</v>
      </c>
      <c r="S9">
        <v>40</v>
      </c>
      <c r="X9">
        <f t="shared" si="1"/>
        <v>90</v>
      </c>
      <c r="Y9">
        <v>20</v>
      </c>
      <c r="Z9" s="9">
        <f t="shared" si="0"/>
        <v>5.128205128205128E-2</v>
      </c>
    </row>
    <row r="10" spans="1:26" x14ac:dyDescent="0.25">
      <c r="A10" s="3" t="s">
        <v>16</v>
      </c>
      <c r="B10" t="s">
        <v>48</v>
      </c>
      <c r="C10" t="s">
        <v>49</v>
      </c>
      <c r="D10" s="6">
        <v>7E-39</v>
      </c>
      <c r="E10">
        <v>105</v>
      </c>
      <c r="F10">
        <v>94.29</v>
      </c>
      <c r="G10" s="5">
        <v>159</v>
      </c>
      <c r="H10">
        <v>145175</v>
      </c>
      <c r="I10">
        <v>145278</v>
      </c>
      <c r="J10">
        <v>866</v>
      </c>
      <c r="K10">
        <v>762</v>
      </c>
      <c r="L10">
        <v>1</v>
      </c>
      <c r="M10">
        <v>5</v>
      </c>
      <c r="R10">
        <v>240</v>
      </c>
      <c r="S10">
        <v>3</v>
      </c>
      <c r="X10">
        <f t="shared" si="1"/>
        <v>92</v>
      </c>
      <c r="Y10">
        <v>38</v>
      </c>
      <c r="Z10" s="9">
        <f t="shared" si="0"/>
        <v>9.7435897435897437E-2</v>
      </c>
    </row>
    <row r="11" spans="1:26" x14ac:dyDescent="0.25">
      <c r="A11" s="11" t="s">
        <v>16</v>
      </c>
      <c r="B11" s="2" t="s">
        <v>48</v>
      </c>
      <c r="C11" s="2" t="s">
        <v>49</v>
      </c>
      <c r="D11" s="10">
        <v>8.9999999999999995E-23</v>
      </c>
      <c r="E11" s="2">
        <v>60</v>
      </c>
      <c r="F11" s="2">
        <v>98.33</v>
      </c>
      <c r="G11" s="4">
        <v>106</v>
      </c>
      <c r="H11" s="2">
        <v>145116</v>
      </c>
      <c r="I11" s="2">
        <v>145175</v>
      </c>
      <c r="J11" s="2">
        <v>347</v>
      </c>
      <c r="K11" s="2">
        <v>288</v>
      </c>
      <c r="L11" s="2">
        <v>0</v>
      </c>
      <c r="M11" s="2">
        <v>1</v>
      </c>
      <c r="O11" s="15" t="s">
        <v>329</v>
      </c>
      <c r="P11" s="16"/>
      <c r="R11">
        <v>270</v>
      </c>
      <c r="S11">
        <v>9</v>
      </c>
      <c r="X11">
        <f>X10+2</f>
        <v>94</v>
      </c>
      <c r="Y11">
        <v>65</v>
      </c>
      <c r="Z11" s="9">
        <f t="shared" si="0"/>
        <v>0.16666666666666666</v>
      </c>
    </row>
    <row r="12" spans="1:26" x14ac:dyDescent="0.25">
      <c r="A12" s="3" t="s">
        <v>16</v>
      </c>
      <c r="B12" t="s">
        <v>48</v>
      </c>
      <c r="C12" t="s">
        <v>49</v>
      </c>
      <c r="D12" s="6">
        <v>6.9999999999999997E-34</v>
      </c>
      <c r="E12">
        <v>96</v>
      </c>
      <c r="F12">
        <v>93.75</v>
      </c>
      <c r="G12" s="5">
        <v>143</v>
      </c>
      <c r="H12">
        <v>145026</v>
      </c>
      <c r="I12">
        <v>145120</v>
      </c>
      <c r="J12">
        <v>490</v>
      </c>
      <c r="K12">
        <v>395</v>
      </c>
      <c r="L12">
        <v>1</v>
      </c>
      <c r="M12">
        <v>5</v>
      </c>
      <c r="O12" s="1" t="s">
        <v>320</v>
      </c>
      <c r="P12">
        <f>MAX(F3:F393)</f>
        <v>100</v>
      </c>
      <c r="R12">
        <v>300</v>
      </c>
      <c r="S12">
        <v>6</v>
      </c>
      <c r="X12">
        <f t="shared" si="1"/>
        <v>96</v>
      </c>
      <c r="Y12">
        <v>105</v>
      </c>
      <c r="Z12" s="9">
        <f t="shared" si="0"/>
        <v>0.26923076923076922</v>
      </c>
    </row>
    <row r="13" spans="1:26" x14ac:dyDescent="0.25">
      <c r="A13" s="3" t="s">
        <v>16</v>
      </c>
      <c r="B13" t="s">
        <v>48</v>
      </c>
      <c r="C13" t="s">
        <v>45</v>
      </c>
      <c r="D13" s="6">
        <v>6E-79</v>
      </c>
      <c r="E13">
        <v>197</v>
      </c>
      <c r="F13">
        <v>93.4</v>
      </c>
      <c r="G13" s="5">
        <v>292</v>
      </c>
      <c r="H13">
        <v>144800</v>
      </c>
      <c r="I13">
        <v>144996</v>
      </c>
      <c r="J13">
        <v>1095</v>
      </c>
      <c r="K13">
        <v>899</v>
      </c>
      <c r="L13">
        <v>0</v>
      </c>
      <c r="M13">
        <v>13</v>
      </c>
      <c r="O13" s="1" t="s">
        <v>321</v>
      </c>
      <c r="P13">
        <f>MIN(F3:F393)</f>
        <v>77.27</v>
      </c>
      <c r="R13">
        <v>330</v>
      </c>
      <c r="S13">
        <v>1</v>
      </c>
      <c r="X13">
        <f t="shared" si="1"/>
        <v>98</v>
      </c>
      <c r="Y13">
        <v>47</v>
      </c>
      <c r="Z13" s="9">
        <f t="shared" si="0"/>
        <v>0.12051282051282051</v>
      </c>
    </row>
    <row r="14" spans="1:26" x14ac:dyDescent="0.25">
      <c r="A14" s="3" t="s">
        <v>16</v>
      </c>
      <c r="B14" t="s">
        <v>55</v>
      </c>
      <c r="C14" t="s">
        <v>49</v>
      </c>
      <c r="D14" s="6">
        <v>4.0000000000000002E-32</v>
      </c>
      <c r="E14">
        <v>94</v>
      </c>
      <c r="F14">
        <v>93.62</v>
      </c>
      <c r="G14" s="5">
        <v>139</v>
      </c>
      <c r="H14">
        <v>428236</v>
      </c>
      <c r="I14">
        <v>428329</v>
      </c>
      <c r="J14">
        <v>644</v>
      </c>
      <c r="K14">
        <v>552</v>
      </c>
      <c r="L14">
        <v>1</v>
      </c>
      <c r="M14">
        <v>5</v>
      </c>
      <c r="O14" s="1" t="s">
        <v>323</v>
      </c>
      <c r="P14">
        <f>MEDIAN(F3:F393)</f>
        <v>93.864999999999995</v>
      </c>
      <c r="R14">
        <v>360</v>
      </c>
      <c r="S14">
        <v>2</v>
      </c>
      <c r="X14">
        <f t="shared" si="1"/>
        <v>100</v>
      </c>
      <c r="Y14">
        <v>38</v>
      </c>
      <c r="Z14" s="9">
        <f t="shared" si="0"/>
        <v>9.7435897435897437E-2</v>
      </c>
    </row>
    <row r="15" spans="1:26" x14ac:dyDescent="0.25">
      <c r="A15" s="3" t="s">
        <v>16</v>
      </c>
      <c r="B15" t="s">
        <v>55</v>
      </c>
      <c r="C15" t="s">
        <v>49</v>
      </c>
      <c r="D15" s="6">
        <v>5E-56</v>
      </c>
      <c r="E15">
        <v>130</v>
      </c>
      <c r="F15">
        <v>96.92</v>
      </c>
      <c r="G15" s="5">
        <v>219</v>
      </c>
      <c r="H15">
        <v>428057</v>
      </c>
      <c r="I15">
        <v>428186</v>
      </c>
      <c r="J15">
        <v>1015</v>
      </c>
      <c r="K15">
        <v>886</v>
      </c>
      <c r="L15">
        <v>0</v>
      </c>
      <c r="M15">
        <v>4</v>
      </c>
      <c r="O15" s="1" t="s">
        <v>324</v>
      </c>
      <c r="P15" s="8">
        <f>AVERAGE(F3:F393)</f>
        <v>92.687646153846231</v>
      </c>
      <c r="R15">
        <v>390</v>
      </c>
      <c r="S15">
        <v>1</v>
      </c>
    </row>
    <row r="16" spans="1:26" x14ac:dyDescent="0.25">
      <c r="A16" s="3" t="s">
        <v>16</v>
      </c>
      <c r="B16" t="s">
        <v>55</v>
      </c>
      <c r="C16" t="s">
        <v>49</v>
      </c>
      <c r="D16" s="6">
        <v>9.0000000000000003E-19</v>
      </c>
      <c r="E16">
        <v>54</v>
      </c>
      <c r="F16">
        <v>98.15</v>
      </c>
      <c r="G16" s="5" t="s">
        <v>56</v>
      </c>
      <c r="H16">
        <v>427809</v>
      </c>
      <c r="I16">
        <v>427862</v>
      </c>
      <c r="J16">
        <v>718</v>
      </c>
      <c r="K16">
        <v>665</v>
      </c>
      <c r="L16">
        <v>0</v>
      </c>
      <c r="M16">
        <v>1</v>
      </c>
      <c r="O16" s="1" t="s">
        <v>325</v>
      </c>
      <c r="P16">
        <f>MODE(F3:F393)</f>
        <v>100</v>
      </c>
      <c r="R16">
        <v>420</v>
      </c>
      <c r="S16">
        <v>0</v>
      </c>
    </row>
    <row r="17" spans="1:19" x14ac:dyDescent="0.25">
      <c r="A17" s="3" t="s">
        <v>16</v>
      </c>
      <c r="B17" t="s">
        <v>55</v>
      </c>
      <c r="C17" t="s">
        <v>45</v>
      </c>
      <c r="D17" s="6">
        <v>1E-46</v>
      </c>
      <c r="E17">
        <v>131</v>
      </c>
      <c r="F17">
        <v>92.37</v>
      </c>
      <c r="G17" s="5">
        <v>187</v>
      </c>
      <c r="H17">
        <v>427471</v>
      </c>
      <c r="I17">
        <v>427601</v>
      </c>
      <c r="J17">
        <v>473</v>
      </c>
      <c r="K17">
        <v>343</v>
      </c>
      <c r="L17">
        <v>0</v>
      </c>
      <c r="M17">
        <v>10</v>
      </c>
      <c r="R17">
        <v>450</v>
      </c>
      <c r="S17">
        <v>1</v>
      </c>
    </row>
    <row r="18" spans="1:19" x14ac:dyDescent="0.25">
      <c r="A18" s="3" t="s">
        <v>16</v>
      </c>
      <c r="B18" t="s">
        <v>57</v>
      </c>
      <c r="C18" t="s">
        <v>45</v>
      </c>
      <c r="D18" s="6">
        <v>9.9999999999999996E-82</v>
      </c>
      <c r="E18">
        <v>201</v>
      </c>
      <c r="F18">
        <v>94.03</v>
      </c>
      <c r="G18" s="5">
        <v>302</v>
      </c>
      <c r="H18">
        <v>110395</v>
      </c>
      <c r="I18">
        <v>110592</v>
      </c>
      <c r="J18">
        <v>701</v>
      </c>
      <c r="K18">
        <v>901</v>
      </c>
      <c r="L18">
        <v>3</v>
      </c>
      <c r="M18">
        <v>9</v>
      </c>
    </row>
    <row r="19" spans="1:19" x14ac:dyDescent="0.25">
      <c r="A19" s="3" t="s">
        <v>16</v>
      </c>
      <c r="B19" t="s">
        <v>57</v>
      </c>
      <c r="C19" t="s">
        <v>49</v>
      </c>
      <c r="D19" s="6">
        <v>2E-35</v>
      </c>
      <c r="E19">
        <v>152</v>
      </c>
      <c r="F19">
        <v>84.87</v>
      </c>
      <c r="G19" s="5">
        <v>148</v>
      </c>
      <c r="H19">
        <v>109176</v>
      </c>
      <c r="I19">
        <v>109322</v>
      </c>
      <c r="J19">
        <v>149</v>
      </c>
      <c r="K19">
        <v>300</v>
      </c>
      <c r="L19">
        <v>5</v>
      </c>
      <c r="M19">
        <v>18</v>
      </c>
    </row>
    <row r="20" spans="1:19" x14ac:dyDescent="0.25">
      <c r="A20" s="3" t="s">
        <v>16</v>
      </c>
      <c r="B20" t="s">
        <v>57</v>
      </c>
      <c r="C20" t="s">
        <v>49</v>
      </c>
      <c r="D20" s="6">
        <v>3.9999999999999998E-11</v>
      </c>
      <c r="E20">
        <v>40</v>
      </c>
      <c r="F20">
        <v>97.5</v>
      </c>
      <c r="G20" s="5" t="s">
        <v>58</v>
      </c>
      <c r="H20">
        <v>109089</v>
      </c>
      <c r="I20">
        <v>109127</v>
      </c>
      <c r="J20">
        <v>199</v>
      </c>
      <c r="K20">
        <v>238</v>
      </c>
      <c r="L20">
        <v>1</v>
      </c>
      <c r="M20">
        <v>0</v>
      </c>
    </row>
    <row r="21" spans="1:19" x14ac:dyDescent="0.25">
      <c r="A21" s="3" t="s">
        <v>16</v>
      </c>
      <c r="B21" t="s">
        <v>57</v>
      </c>
      <c r="C21" t="s">
        <v>49</v>
      </c>
      <c r="D21" s="6">
        <v>4E-51</v>
      </c>
      <c r="E21">
        <v>129</v>
      </c>
      <c r="F21">
        <v>94.57</v>
      </c>
      <c r="G21" s="5">
        <v>200</v>
      </c>
      <c r="H21">
        <v>108951</v>
      </c>
      <c r="I21">
        <v>109079</v>
      </c>
      <c r="J21">
        <v>30</v>
      </c>
      <c r="K21">
        <v>158</v>
      </c>
      <c r="L21">
        <v>0</v>
      </c>
      <c r="M21">
        <v>7</v>
      </c>
    </row>
    <row r="22" spans="1:19" x14ac:dyDescent="0.25">
      <c r="A22" s="3" t="s">
        <v>16</v>
      </c>
      <c r="B22" t="s">
        <v>59</v>
      </c>
      <c r="C22" t="s">
        <v>49</v>
      </c>
      <c r="D22" s="6">
        <v>8.9999999999999995E-15</v>
      </c>
      <c r="E22">
        <v>49</v>
      </c>
      <c r="F22">
        <v>95.92</v>
      </c>
      <c r="G22" s="5" t="s">
        <v>60</v>
      </c>
      <c r="H22">
        <v>65857</v>
      </c>
      <c r="I22">
        <v>65905</v>
      </c>
      <c r="J22">
        <v>676</v>
      </c>
      <c r="K22">
        <v>628</v>
      </c>
      <c r="L22">
        <v>0</v>
      </c>
      <c r="M22">
        <v>2</v>
      </c>
    </row>
    <row r="23" spans="1:19" x14ac:dyDescent="0.25">
      <c r="A23" s="3" t="s">
        <v>16</v>
      </c>
      <c r="B23" t="s">
        <v>59</v>
      </c>
      <c r="C23" t="s">
        <v>45</v>
      </c>
      <c r="D23" s="6">
        <v>8.9999999999999992E-50</v>
      </c>
      <c r="E23">
        <v>191</v>
      </c>
      <c r="F23">
        <v>86.91</v>
      </c>
      <c r="G23" s="5">
        <v>196</v>
      </c>
      <c r="H23">
        <v>65482</v>
      </c>
      <c r="I23">
        <v>65672</v>
      </c>
      <c r="J23">
        <v>640</v>
      </c>
      <c r="K23">
        <v>469</v>
      </c>
      <c r="L23">
        <v>19</v>
      </c>
      <c r="M23">
        <v>6</v>
      </c>
    </row>
    <row r="24" spans="1:19" x14ac:dyDescent="0.25">
      <c r="A24" s="3" t="s">
        <v>16</v>
      </c>
      <c r="B24" t="s">
        <v>61</v>
      </c>
      <c r="C24" t="s">
        <v>45</v>
      </c>
      <c r="D24" s="6">
        <v>8.9999999999999995E-9</v>
      </c>
      <c r="E24">
        <v>32</v>
      </c>
      <c r="F24">
        <v>100</v>
      </c>
      <c r="G24" s="5" t="s">
        <v>63</v>
      </c>
      <c r="H24">
        <v>105018</v>
      </c>
      <c r="I24">
        <v>105049</v>
      </c>
      <c r="J24">
        <v>36</v>
      </c>
      <c r="K24">
        <v>67</v>
      </c>
      <c r="L24">
        <v>0</v>
      </c>
      <c r="M24">
        <v>0</v>
      </c>
    </row>
    <row r="25" spans="1:19" x14ac:dyDescent="0.25">
      <c r="A25" s="3" t="s">
        <v>16</v>
      </c>
      <c r="B25" t="s">
        <v>61</v>
      </c>
      <c r="C25" t="s">
        <v>45</v>
      </c>
      <c r="D25" s="6">
        <v>5.0000000000000004E-16</v>
      </c>
      <c r="E25">
        <v>48</v>
      </c>
      <c r="F25">
        <v>97.92</v>
      </c>
      <c r="G25" s="5" t="s">
        <v>62</v>
      </c>
      <c r="H25">
        <v>104830</v>
      </c>
      <c r="I25">
        <v>104877</v>
      </c>
      <c r="J25">
        <v>1296</v>
      </c>
      <c r="K25">
        <v>1343</v>
      </c>
      <c r="L25">
        <v>0</v>
      </c>
      <c r="M25">
        <v>1</v>
      </c>
    </row>
    <row r="26" spans="1:19" x14ac:dyDescent="0.25">
      <c r="A26" s="3" t="s">
        <v>16</v>
      </c>
      <c r="B26" t="s">
        <v>61</v>
      </c>
      <c r="C26" t="s">
        <v>49</v>
      </c>
      <c r="D26" s="6">
        <v>9.9999999999999993E-77</v>
      </c>
      <c r="E26">
        <v>206</v>
      </c>
      <c r="F26">
        <v>92.23</v>
      </c>
      <c r="G26" s="5">
        <v>285</v>
      </c>
      <c r="H26">
        <v>104469</v>
      </c>
      <c r="I26">
        <v>104667</v>
      </c>
      <c r="J26">
        <v>997</v>
      </c>
      <c r="K26">
        <v>1202</v>
      </c>
      <c r="L26">
        <v>7</v>
      </c>
      <c r="M26">
        <v>9</v>
      </c>
    </row>
    <row r="27" spans="1:19" x14ac:dyDescent="0.25">
      <c r="A27" s="3" t="s">
        <v>16</v>
      </c>
      <c r="B27" t="s">
        <v>44</v>
      </c>
      <c r="C27" t="s">
        <v>45</v>
      </c>
      <c r="D27" s="6">
        <v>1E-8</v>
      </c>
      <c r="E27">
        <v>28</v>
      </c>
      <c r="F27">
        <v>100</v>
      </c>
      <c r="G27" s="5" t="s">
        <v>46</v>
      </c>
      <c r="H27">
        <v>1332</v>
      </c>
      <c r="I27">
        <v>1359</v>
      </c>
      <c r="J27">
        <v>1235</v>
      </c>
      <c r="K27">
        <v>1208</v>
      </c>
      <c r="L27">
        <v>0</v>
      </c>
      <c r="M27">
        <v>0</v>
      </c>
    </row>
    <row r="28" spans="1:19" x14ac:dyDescent="0.25">
      <c r="A28" s="3" t="s">
        <v>16</v>
      </c>
      <c r="B28" t="s">
        <v>47</v>
      </c>
      <c r="C28" t="s">
        <v>45</v>
      </c>
      <c r="D28" s="6">
        <v>2E-50</v>
      </c>
      <c r="E28">
        <v>179</v>
      </c>
      <c r="F28">
        <v>87.15</v>
      </c>
      <c r="G28" s="5">
        <v>196</v>
      </c>
      <c r="H28">
        <v>40689</v>
      </c>
      <c r="I28">
        <v>40863</v>
      </c>
      <c r="J28">
        <v>1209</v>
      </c>
      <c r="K28">
        <v>1383</v>
      </c>
      <c r="L28">
        <v>8</v>
      </c>
      <c r="M28">
        <v>15</v>
      </c>
    </row>
    <row r="29" spans="1:19" x14ac:dyDescent="0.25">
      <c r="A29" s="3" t="s">
        <v>16</v>
      </c>
      <c r="B29" t="s">
        <v>47</v>
      </c>
      <c r="C29" t="s">
        <v>45</v>
      </c>
      <c r="D29" s="6">
        <v>3E-43</v>
      </c>
      <c r="E29">
        <v>121</v>
      </c>
      <c r="F29">
        <v>92.56</v>
      </c>
      <c r="G29" s="5">
        <v>172</v>
      </c>
      <c r="H29">
        <v>40517</v>
      </c>
      <c r="I29">
        <v>40636</v>
      </c>
      <c r="J29">
        <v>1097</v>
      </c>
      <c r="K29">
        <v>1217</v>
      </c>
      <c r="L29">
        <v>1</v>
      </c>
      <c r="M29">
        <v>8</v>
      </c>
    </row>
    <row r="30" spans="1:19" x14ac:dyDescent="0.25">
      <c r="A30" s="3" t="s">
        <v>17</v>
      </c>
      <c r="B30" t="s">
        <v>64</v>
      </c>
      <c r="C30" t="s">
        <v>45</v>
      </c>
      <c r="D30" s="6">
        <v>3E-51</v>
      </c>
      <c r="E30">
        <v>129</v>
      </c>
      <c r="F30">
        <v>95.35</v>
      </c>
      <c r="G30" s="5">
        <v>206</v>
      </c>
      <c r="H30">
        <v>5792608</v>
      </c>
      <c r="I30">
        <v>5792736</v>
      </c>
      <c r="J30">
        <v>344</v>
      </c>
      <c r="K30">
        <v>472</v>
      </c>
      <c r="L30">
        <v>0</v>
      </c>
      <c r="M30">
        <v>6</v>
      </c>
    </row>
    <row r="31" spans="1:19" x14ac:dyDescent="0.25">
      <c r="A31" s="3" t="s">
        <v>17</v>
      </c>
      <c r="B31" t="s">
        <v>64</v>
      </c>
      <c r="C31" t="s">
        <v>49</v>
      </c>
      <c r="D31" s="6">
        <v>2.0000000000000001E-18</v>
      </c>
      <c r="E31">
        <v>52</v>
      </c>
      <c r="F31">
        <v>100</v>
      </c>
      <c r="G31" s="5" t="s">
        <v>65</v>
      </c>
      <c r="H31">
        <v>5792351</v>
      </c>
      <c r="I31">
        <v>5792402</v>
      </c>
      <c r="J31">
        <v>669</v>
      </c>
      <c r="K31">
        <v>720</v>
      </c>
      <c r="L31">
        <v>0</v>
      </c>
      <c r="M31">
        <v>0</v>
      </c>
    </row>
    <row r="32" spans="1:19" x14ac:dyDescent="0.25">
      <c r="A32" s="3" t="s">
        <v>17</v>
      </c>
      <c r="B32" t="s">
        <v>64</v>
      </c>
      <c r="C32" t="s">
        <v>49</v>
      </c>
      <c r="D32" s="6">
        <v>2.9999999999999999E-56</v>
      </c>
      <c r="E32">
        <v>120</v>
      </c>
      <c r="F32">
        <v>100</v>
      </c>
      <c r="G32" s="5">
        <v>222</v>
      </c>
      <c r="H32">
        <v>5792036</v>
      </c>
      <c r="I32">
        <v>5792155</v>
      </c>
      <c r="J32">
        <v>889</v>
      </c>
      <c r="K32">
        <v>1008</v>
      </c>
      <c r="L32">
        <v>0</v>
      </c>
      <c r="M32">
        <v>0</v>
      </c>
    </row>
    <row r="33" spans="1:13" x14ac:dyDescent="0.25">
      <c r="A33" s="3" t="s">
        <v>17</v>
      </c>
      <c r="B33" t="s">
        <v>64</v>
      </c>
      <c r="C33" t="s">
        <v>49</v>
      </c>
      <c r="D33" s="6">
        <v>6E-34</v>
      </c>
      <c r="E33">
        <v>96</v>
      </c>
      <c r="F33">
        <v>94.79</v>
      </c>
      <c r="G33" s="5">
        <v>148</v>
      </c>
      <c r="H33">
        <v>5791873</v>
      </c>
      <c r="I33">
        <v>5791967</v>
      </c>
      <c r="J33">
        <v>544</v>
      </c>
      <c r="K33">
        <v>638</v>
      </c>
      <c r="L33">
        <v>2</v>
      </c>
      <c r="M33">
        <v>3</v>
      </c>
    </row>
    <row r="34" spans="1:13" x14ac:dyDescent="0.25">
      <c r="A34" s="3" t="s">
        <v>17</v>
      </c>
      <c r="B34" t="s">
        <v>66</v>
      </c>
      <c r="C34" t="s">
        <v>45</v>
      </c>
      <c r="D34" s="6">
        <v>4.9999999999999999E-48</v>
      </c>
      <c r="E34">
        <v>195</v>
      </c>
      <c r="F34">
        <v>86.67</v>
      </c>
      <c r="G34" s="5">
        <v>195</v>
      </c>
      <c r="H34">
        <v>879473</v>
      </c>
      <c r="I34">
        <v>879667</v>
      </c>
      <c r="J34">
        <v>469</v>
      </c>
      <c r="K34">
        <v>640</v>
      </c>
      <c r="L34">
        <v>23</v>
      </c>
      <c r="M34">
        <v>3</v>
      </c>
    </row>
    <row r="35" spans="1:13" x14ac:dyDescent="0.25">
      <c r="A35" s="3" t="s">
        <v>17</v>
      </c>
      <c r="B35" t="s">
        <v>66</v>
      </c>
      <c r="C35" t="s">
        <v>49</v>
      </c>
      <c r="D35" s="6">
        <v>2E-12</v>
      </c>
      <c r="E35">
        <v>50</v>
      </c>
      <c r="F35">
        <v>94</v>
      </c>
      <c r="G35" s="5" t="s">
        <v>67</v>
      </c>
      <c r="H35">
        <v>879228</v>
      </c>
      <c r="I35">
        <v>879277</v>
      </c>
      <c r="J35">
        <v>627</v>
      </c>
      <c r="K35">
        <v>676</v>
      </c>
      <c r="L35">
        <v>0</v>
      </c>
      <c r="M35">
        <v>3</v>
      </c>
    </row>
    <row r="36" spans="1:13" x14ac:dyDescent="0.25">
      <c r="A36" s="3" t="s">
        <v>17</v>
      </c>
      <c r="B36" t="s">
        <v>71</v>
      </c>
      <c r="C36" t="s">
        <v>45</v>
      </c>
      <c r="D36" s="6">
        <v>9.9999999999999993E-89</v>
      </c>
      <c r="E36">
        <v>209</v>
      </c>
      <c r="F36">
        <v>95.22</v>
      </c>
      <c r="G36" s="5">
        <v>329</v>
      </c>
      <c r="H36">
        <v>193567</v>
      </c>
      <c r="I36">
        <v>193775</v>
      </c>
      <c r="J36">
        <v>894</v>
      </c>
      <c r="K36">
        <v>1101</v>
      </c>
      <c r="L36">
        <v>1</v>
      </c>
      <c r="M36">
        <v>9</v>
      </c>
    </row>
    <row r="37" spans="1:13" x14ac:dyDescent="0.25">
      <c r="A37" s="3" t="s">
        <v>17</v>
      </c>
      <c r="B37" t="s">
        <v>71</v>
      </c>
      <c r="C37" t="s">
        <v>49</v>
      </c>
      <c r="D37" s="6">
        <v>3.9999999999999999E-19</v>
      </c>
      <c r="E37">
        <v>60</v>
      </c>
      <c r="F37">
        <v>96.67</v>
      </c>
      <c r="G37" s="5" t="s">
        <v>72</v>
      </c>
      <c r="H37">
        <v>193394</v>
      </c>
      <c r="I37">
        <v>193452</v>
      </c>
      <c r="J37">
        <v>288</v>
      </c>
      <c r="K37">
        <v>347</v>
      </c>
      <c r="L37">
        <v>1</v>
      </c>
      <c r="M37">
        <v>1</v>
      </c>
    </row>
    <row r="38" spans="1:13" x14ac:dyDescent="0.25">
      <c r="A38" s="3" t="s">
        <v>17</v>
      </c>
      <c r="B38" t="s">
        <v>71</v>
      </c>
      <c r="C38" t="s">
        <v>49</v>
      </c>
      <c r="D38" s="6">
        <v>2.0000000000000001E-37</v>
      </c>
      <c r="E38">
        <v>98</v>
      </c>
      <c r="F38">
        <v>95.92</v>
      </c>
      <c r="G38" s="5">
        <v>159</v>
      </c>
      <c r="H38">
        <v>193297</v>
      </c>
      <c r="I38">
        <v>193394</v>
      </c>
      <c r="J38">
        <v>769</v>
      </c>
      <c r="K38">
        <v>866</v>
      </c>
      <c r="L38">
        <v>0</v>
      </c>
      <c r="M38">
        <v>4</v>
      </c>
    </row>
    <row r="39" spans="1:13" x14ac:dyDescent="0.25">
      <c r="A39" s="3" t="s">
        <v>17</v>
      </c>
      <c r="B39" t="s">
        <v>74</v>
      </c>
      <c r="C39" t="s">
        <v>49</v>
      </c>
      <c r="D39" s="6">
        <v>6E-11</v>
      </c>
      <c r="E39">
        <v>48</v>
      </c>
      <c r="F39">
        <v>93.75</v>
      </c>
      <c r="G39" s="5" t="s">
        <v>76</v>
      </c>
      <c r="H39">
        <v>1462588</v>
      </c>
      <c r="I39">
        <v>1462634</v>
      </c>
      <c r="J39">
        <v>238</v>
      </c>
      <c r="K39">
        <v>191</v>
      </c>
      <c r="L39">
        <v>1</v>
      </c>
      <c r="M39">
        <v>2</v>
      </c>
    </row>
    <row r="40" spans="1:13" x14ac:dyDescent="0.25">
      <c r="A40" s="3" t="s">
        <v>17</v>
      </c>
      <c r="B40" t="s">
        <v>74</v>
      </c>
      <c r="C40" t="s">
        <v>49</v>
      </c>
      <c r="D40" s="6">
        <v>1.0000000000000001E-37</v>
      </c>
      <c r="E40">
        <v>152</v>
      </c>
      <c r="F40">
        <v>86.18</v>
      </c>
      <c r="G40" s="5">
        <v>159</v>
      </c>
      <c r="H40">
        <v>1462393</v>
      </c>
      <c r="I40">
        <v>1462539</v>
      </c>
      <c r="J40">
        <v>300</v>
      </c>
      <c r="K40">
        <v>149</v>
      </c>
      <c r="L40">
        <v>5</v>
      </c>
      <c r="M40">
        <v>16</v>
      </c>
    </row>
    <row r="41" spans="1:13" x14ac:dyDescent="0.25">
      <c r="A41" s="3" t="s">
        <v>17</v>
      </c>
      <c r="B41" t="s">
        <v>74</v>
      </c>
      <c r="C41" t="s">
        <v>45</v>
      </c>
      <c r="D41" s="6">
        <v>3E-79</v>
      </c>
      <c r="E41">
        <v>201</v>
      </c>
      <c r="F41">
        <v>93.53</v>
      </c>
      <c r="G41" s="5">
        <v>298</v>
      </c>
      <c r="H41">
        <v>1461119</v>
      </c>
      <c r="I41">
        <v>1461318</v>
      </c>
      <c r="J41">
        <v>901</v>
      </c>
      <c r="K41">
        <v>701</v>
      </c>
      <c r="L41">
        <v>1</v>
      </c>
      <c r="M41">
        <v>12</v>
      </c>
    </row>
    <row r="42" spans="1:13" x14ac:dyDescent="0.25">
      <c r="A42" s="3" t="s">
        <v>17</v>
      </c>
      <c r="B42" t="s">
        <v>77</v>
      </c>
      <c r="C42" t="s">
        <v>45</v>
      </c>
      <c r="D42" s="6">
        <v>6E-51</v>
      </c>
      <c r="E42">
        <v>186</v>
      </c>
      <c r="F42">
        <v>87.63</v>
      </c>
      <c r="G42" s="5">
        <v>204</v>
      </c>
      <c r="H42">
        <v>2284969</v>
      </c>
      <c r="I42">
        <v>2285147</v>
      </c>
      <c r="J42">
        <v>1210</v>
      </c>
      <c r="K42">
        <v>1388</v>
      </c>
      <c r="L42">
        <v>14</v>
      </c>
      <c r="M42">
        <v>9</v>
      </c>
    </row>
    <row r="43" spans="1:13" x14ac:dyDescent="0.25">
      <c r="A43" s="3" t="s">
        <v>17</v>
      </c>
      <c r="B43" t="s">
        <v>77</v>
      </c>
      <c r="C43" t="s">
        <v>45</v>
      </c>
      <c r="D43" s="6">
        <v>1.9999999999999999E-40</v>
      </c>
      <c r="E43">
        <v>113</v>
      </c>
      <c r="F43">
        <v>93.81</v>
      </c>
      <c r="G43" s="5">
        <v>169</v>
      </c>
      <c r="H43">
        <v>2284804</v>
      </c>
      <c r="I43">
        <v>2284915</v>
      </c>
      <c r="J43">
        <v>1106</v>
      </c>
      <c r="K43">
        <v>1217</v>
      </c>
      <c r="L43">
        <v>2</v>
      </c>
      <c r="M43">
        <v>5</v>
      </c>
    </row>
    <row r="44" spans="1:13" x14ac:dyDescent="0.25">
      <c r="A44" s="3" t="s">
        <v>17</v>
      </c>
      <c r="B44" t="s">
        <v>77</v>
      </c>
      <c r="C44" t="s">
        <v>45</v>
      </c>
      <c r="D44" s="6">
        <v>1.9999999999999999E-11</v>
      </c>
      <c r="E44">
        <v>39</v>
      </c>
      <c r="F44">
        <v>100</v>
      </c>
      <c r="G44" s="5" t="s">
        <v>51</v>
      </c>
      <c r="H44">
        <v>1157172</v>
      </c>
      <c r="I44">
        <v>1157210</v>
      </c>
      <c r="J44">
        <v>886</v>
      </c>
      <c r="K44">
        <v>924</v>
      </c>
      <c r="L44">
        <v>0</v>
      </c>
      <c r="M44">
        <v>0</v>
      </c>
    </row>
    <row r="45" spans="1:13" x14ac:dyDescent="0.25">
      <c r="A45" s="3" t="s">
        <v>17</v>
      </c>
      <c r="B45" t="s">
        <v>78</v>
      </c>
      <c r="C45" t="s">
        <v>49</v>
      </c>
      <c r="D45" s="6">
        <v>3.9999999999999997E-77</v>
      </c>
      <c r="E45">
        <v>209</v>
      </c>
      <c r="F45">
        <v>92.34</v>
      </c>
      <c r="G45" s="5">
        <v>291</v>
      </c>
      <c r="H45">
        <v>716097</v>
      </c>
      <c r="I45">
        <v>716298</v>
      </c>
      <c r="J45">
        <v>1205</v>
      </c>
      <c r="K45">
        <v>997</v>
      </c>
      <c r="L45">
        <v>7</v>
      </c>
      <c r="M45">
        <v>9</v>
      </c>
    </row>
    <row r="46" spans="1:13" x14ac:dyDescent="0.25">
      <c r="A46" s="3" t="s">
        <v>17</v>
      </c>
      <c r="B46" t="s">
        <v>78</v>
      </c>
      <c r="C46" t="s">
        <v>45</v>
      </c>
      <c r="D46" s="6">
        <v>2E-16</v>
      </c>
      <c r="E46">
        <v>54</v>
      </c>
      <c r="F46">
        <v>96.3</v>
      </c>
      <c r="G46" s="5" t="s">
        <v>70</v>
      </c>
      <c r="H46">
        <v>715890</v>
      </c>
      <c r="I46">
        <v>715943</v>
      </c>
      <c r="J46">
        <v>1344</v>
      </c>
      <c r="K46">
        <v>1291</v>
      </c>
      <c r="L46">
        <v>0</v>
      </c>
      <c r="M46">
        <v>2</v>
      </c>
    </row>
    <row r="47" spans="1:13" x14ac:dyDescent="0.25">
      <c r="A47" s="3" t="s">
        <v>18</v>
      </c>
      <c r="B47" t="s">
        <v>79</v>
      </c>
      <c r="C47" t="s">
        <v>45</v>
      </c>
      <c r="D47" s="6">
        <v>3.0000000000000002E-40</v>
      </c>
      <c r="E47">
        <v>114</v>
      </c>
      <c r="F47">
        <v>92.11</v>
      </c>
      <c r="G47" s="5">
        <v>161</v>
      </c>
      <c r="H47">
        <v>5642</v>
      </c>
      <c r="I47">
        <v>5755</v>
      </c>
      <c r="J47">
        <v>1218</v>
      </c>
      <c r="K47">
        <v>1105</v>
      </c>
      <c r="L47">
        <v>0</v>
      </c>
      <c r="M47">
        <v>9</v>
      </c>
    </row>
    <row r="48" spans="1:13" x14ac:dyDescent="0.25">
      <c r="A48" s="3" t="s">
        <v>18</v>
      </c>
      <c r="B48" t="s">
        <v>79</v>
      </c>
      <c r="C48" t="s">
        <v>45</v>
      </c>
      <c r="D48" s="6">
        <v>2.0000000000000001E-37</v>
      </c>
      <c r="E48">
        <v>180</v>
      </c>
      <c r="F48">
        <v>82.78</v>
      </c>
      <c r="G48" s="5">
        <v>152</v>
      </c>
      <c r="H48">
        <v>5372</v>
      </c>
      <c r="I48">
        <v>5547</v>
      </c>
      <c r="J48">
        <v>1384</v>
      </c>
      <c r="K48">
        <v>1210</v>
      </c>
      <c r="L48">
        <v>9</v>
      </c>
      <c r="M48">
        <v>22</v>
      </c>
    </row>
    <row r="49" spans="1:13" x14ac:dyDescent="0.25">
      <c r="A49" s="3" t="s">
        <v>18</v>
      </c>
      <c r="B49" t="s">
        <v>80</v>
      </c>
      <c r="C49" t="s">
        <v>45</v>
      </c>
      <c r="D49" s="6">
        <v>8.9999999999999994E-136</v>
      </c>
      <c r="E49">
        <v>445</v>
      </c>
      <c r="F49">
        <v>86.07</v>
      </c>
      <c r="G49" s="5">
        <v>475</v>
      </c>
      <c r="H49">
        <v>2010</v>
      </c>
      <c r="I49">
        <v>2452</v>
      </c>
      <c r="J49">
        <v>2</v>
      </c>
      <c r="K49">
        <v>445</v>
      </c>
      <c r="L49">
        <v>3</v>
      </c>
      <c r="M49">
        <v>59</v>
      </c>
    </row>
    <row r="50" spans="1:13" x14ac:dyDescent="0.25">
      <c r="A50" s="3" t="s">
        <v>18</v>
      </c>
      <c r="B50" t="s">
        <v>81</v>
      </c>
      <c r="C50" t="s">
        <v>45</v>
      </c>
      <c r="D50" s="6">
        <v>3.9999999999999998E-82</v>
      </c>
      <c r="E50">
        <v>197</v>
      </c>
      <c r="F50">
        <v>93.91</v>
      </c>
      <c r="G50" s="5">
        <v>298</v>
      </c>
      <c r="H50">
        <v>39</v>
      </c>
      <c r="I50">
        <v>235</v>
      </c>
      <c r="J50">
        <v>1102</v>
      </c>
      <c r="K50">
        <v>906</v>
      </c>
      <c r="L50">
        <v>0</v>
      </c>
      <c r="M50">
        <v>12</v>
      </c>
    </row>
    <row r="51" spans="1:13" x14ac:dyDescent="0.25">
      <c r="A51" s="3" t="s">
        <v>18</v>
      </c>
      <c r="B51" t="s">
        <v>82</v>
      </c>
      <c r="C51" t="s">
        <v>45</v>
      </c>
      <c r="D51" s="6">
        <v>8.0000000000000003E-10</v>
      </c>
      <c r="E51">
        <v>41</v>
      </c>
      <c r="F51">
        <v>92.68</v>
      </c>
      <c r="G51" s="5" t="s">
        <v>63</v>
      </c>
      <c r="H51">
        <v>16867</v>
      </c>
      <c r="I51">
        <v>16907</v>
      </c>
      <c r="J51">
        <v>924</v>
      </c>
      <c r="K51">
        <v>884</v>
      </c>
      <c r="L51">
        <v>0</v>
      </c>
      <c r="M51">
        <v>3</v>
      </c>
    </row>
    <row r="52" spans="1:13" x14ac:dyDescent="0.25">
      <c r="A52" s="3" t="s">
        <v>18</v>
      </c>
      <c r="B52" t="s">
        <v>83</v>
      </c>
      <c r="C52" t="s">
        <v>45</v>
      </c>
      <c r="D52" s="6">
        <v>4.0000000000000002E-61</v>
      </c>
      <c r="E52">
        <v>195</v>
      </c>
      <c r="F52">
        <v>88.21</v>
      </c>
      <c r="G52" s="5">
        <v>230</v>
      </c>
      <c r="H52">
        <v>6319</v>
      </c>
      <c r="I52">
        <v>6510</v>
      </c>
      <c r="J52">
        <v>895</v>
      </c>
      <c r="K52">
        <v>701</v>
      </c>
      <c r="L52">
        <v>3</v>
      </c>
      <c r="M52">
        <v>20</v>
      </c>
    </row>
    <row r="53" spans="1:13" x14ac:dyDescent="0.25">
      <c r="A53" s="3" t="s">
        <v>20</v>
      </c>
      <c r="B53" t="s">
        <v>84</v>
      </c>
      <c r="C53" t="s">
        <v>45</v>
      </c>
      <c r="D53" s="6">
        <v>2.0000000000000001E-13</v>
      </c>
      <c r="E53">
        <v>153</v>
      </c>
      <c r="F53">
        <v>77.78</v>
      </c>
      <c r="G53" s="5" t="s">
        <v>67</v>
      </c>
      <c r="H53">
        <v>291198</v>
      </c>
      <c r="I53">
        <v>291349</v>
      </c>
      <c r="J53">
        <v>923</v>
      </c>
      <c r="K53">
        <v>790</v>
      </c>
      <c r="L53">
        <v>20</v>
      </c>
      <c r="M53">
        <v>14</v>
      </c>
    </row>
    <row r="54" spans="1:13" x14ac:dyDescent="0.25">
      <c r="A54" s="3" t="s">
        <v>20</v>
      </c>
      <c r="B54" t="s">
        <v>85</v>
      </c>
      <c r="C54" t="s">
        <v>49</v>
      </c>
      <c r="D54" s="6">
        <v>1.9999999999999999E-38</v>
      </c>
      <c r="E54">
        <v>98</v>
      </c>
      <c r="F54">
        <v>95.92</v>
      </c>
      <c r="G54" s="5">
        <v>159</v>
      </c>
      <c r="H54">
        <v>194502</v>
      </c>
      <c r="I54">
        <v>194599</v>
      </c>
      <c r="J54">
        <v>866</v>
      </c>
      <c r="K54">
        <v>769</v>
      </c>
      <c r="L54">
        <v>0</v>
      </c>
      <c r="M54">
        <v>4</v>
      </c>
    </row>
    <row r="55" spans="1:13" x14ac:dyDescent="0.25">
      <c r="A55" s="3" t="s">
        <v>20</v>
      </c>
      <c r="B55" t="s">
        <v>85</v>
      </c>
      <c r="C55" t="s">
        <v>49</v>
      </c>
      <c r="D55" s="6">
        <v>5.0000000000000004E-19</v>
      </c>
      <c r="E55">
        <v>60</v>
      </c>
      <c r="F55">
        <v>95</v>
      </c>
      <c r="G55" s="5" t="s">
        <v>56</v>
      </c>
      <c r="H55">
        <v>194443</v>
      </c>
      <c r="I55">
        <v>194502</v>
      </c>
      <c r="J55">
        <v>347</v>
      </c>
      <c r="K55">
        <v>288</v>
      </c>
      <c r="L55">
        <v>0</v>
      </c>
      <c r="M55">
        <v>3</v>
      </c>
    </row>
    <row r="56" spans="1:13" x14ac:dyDescent="0.25">
      <c r="A56" s="3" t="s">
        <v>20</v>
      </c>
      <c r="B56" t="s">
        <v>85</v>
      </c>
      <c r="C56" t="s">
        <v>49</v>
      </c>
      <c r="D56" s="6">
        <v>9.0000000000000008E-37</v>
      </c>
      <c r="E56">
        <v>96</v>
      </c>
      <c r="F56">
        <v>95.83</v>
      </c>
      <c r="G56" s="5">
        <v>154</v>
      </c>
      <c r="H56">
        <v>194353</v>
      </c>
      <c r="I56">
        <v>194447</v>
      </c>
      <c r="J56">
        <v>490</v>
      </c>
      <c r="K56">
        <v>395</v>
      </c>
      <c r="L56">
        <v>1</v>
      </c>
      <c r="M56">
        <v>3</v>
      </c>
    </row>
    <row r="57" spans="1:13" x14ac:dyDescent="0.25">
      <c r="A57" s="3" t="s">
        <v>20</v>
      </c>
      <c r="B57" t="s">
        <v>85</v>
      </c>
      <c r="C57" t="s">
        <v>45</v>
      </c>
      <c r="D57" s="6">
        <v>2.0000000000000001E-83</v>
      </c>
      <c r="E57">
        <v>197</v>
      </c>
      <c r="F57">
        <v>94.92</v>
      </c>
      <c r="G57" s="5">
        <v>309</v>
      </c>
      <c r="H57">
        <v>194128</v>
      </c>
      <c r="I57">
        <v>194324</v>
      </c>
      <c r="J57">
        <v>1095</v>
      </c>
      <c r="K57">
        <v>899</v>
      </c>
      <c r="L57">
        <v>0</v>
      </c>
      <c r="M57">
        <v>10</v>
      </c>
    </row>
    <row r="58" spans="1:13" x14ac:dyDescent="0.25">
      <c r="A58" s="3" t="s">
        <v>20</v>
      </c>
      <c r="B58" t="s">
        <v>86</v>
      </c>
      <c r="C58" t="s">
        <v>49</v>
      </c>
      <c r="D58" s="6">
        <v>9.9999999999999993E-35</v>
      </c>
      <c r="E58">
        <v>95</v>
      </c>
      <c r="F58">
        <v>94.74</v>
      </c>
      <c r="G58" s="5">
        <v>147</v>
      </c>
      <c r="H58">
        <v>199399</v>
      </c>
      <c r="I58">
        <v>199493</v>
      </c>
      <c r="J58">
        <v>644</v>
      </c>
      <c r="K58">
        <v>551</v>
      </c>
      <c r="L58">
        <v>1</v>
      </c>
      <c r="M58">
        <v>4</v>
      </c>
    </row>
    <row r="59" spans="1:13" x14ac:dyDescent="0.25">
      <c r="A59" s="3" t="s">
        <v>20</v>
      </c>
      <c r="B59" t="s">
        <v>86</v>
      </c>
      <c r="C59" t="s">
        <v>49</v>
      </c>
      <c r="D59" s="6">
        <v>5.0000000000000002E-54</v>
      </c>
      <c r="E59">
        <v>126</v>
      </c>
      <c r="F59">
        <v>96.83</v>
      </c>
      <c r="G59" s="5">
        <v>211</v>
      </c>
      <c r="H59">
        <v>199222</v>
      </c>
      <c r="I59">
        <v>199347</v>
      </c>
      <c r="J59">
        <v>1012</v>
      </c>
      <c r="K59">
        <v>887</v>
      </c>
      <c r="L59">
        <v>0</v>
      </c>
      <c r="M59">
        <v>4</v>
      </c>
    </row>
    <row r="60" spans="1:13" x14ac:dyDescent="0.25">
      <c r="A60" s="3" t="s">
        <v>20</v>
      </c>
      <c r="B60" t="s">
        <v>86</v>
      </c>
      <c r="C60" t="s">
        <v>49</v>
      </c>
      <c r="D60" s="6">
        <v>4.0000000000000003E-15</v>
      </c>
      <c r="E60">
        <v>53</v>
      </c>
      <c r="F60">
        <v>94.34</v>
      </c>
      <c r="G60" s="5" t="s">
        <v>87</v>
      </c>
      <c r="H60">
        <v>198970</v>
      </c>
      <c r="I60">
        <v>199022</v>
      </c>
      <c r="J60">
        <v>721</v>
      </c>
      <c r="K60">
        <v>669</v>
      </c>
      <c r="L60">
        <v>0</v>
      </c>
      <c r="M60">
        <v>3</v>
      </c>
    </row>
    <row r="61" spans="1:13" x14ac:dyDescent="0.25">
      <c r="A61" s="3" t="s">
        <v>20</v>
      </c>
      <c r="B61" t="s">
        <v>88</v>
      </c>
      <c r="C61" t="s">
        <v>45</v>
      </c>
      <c r="D61" s="6">
        <v>2E-45</v>
      </c>
      <c r="E61">
        <v>189</v>
      </c>
      <c r="F61">
        <v>85.71</v>
      </c>
      <c r="G61" s="5">
        <v>183</v>
      </c>
      <c r="H61">
        <v>768053</v>
      </c>
      <c r="I61">
        <v>768241</v>
      </c>
      <c r="J61">
        <v>469</v>
      </c>
      <c r="K61">
        <v>640</v>
      </c>
      <c r="L61">
        <v>17</v>
      </c>
      <c r="M61">
        <v>10</v>
      </c>
    </row>
    <row r="62" spans="1:13" x14ac:dyDescent="0.25">
      <c r="A62" s="3" t="s">
        <v>20</v>
      </c>
      <c r="B62" t="s">
        <v>88</v>
      </c>
      <c r="C62" t="s">
        <v>49</v>
      </c>
      <c r="D62" s="6">
        <v>2.9999999999999998E-14</v>
      </c>
      <c r="E62">
        <v>49</v>
      </c>
      <c r="F62">
        <v>95.92</v>
      </c>
      <c r="G62" s="5" t="s">
        <v>60</v>
      </c>
      <c r="H62">
        <v>767810</v>
      </c>
      <c r="I62">
        <v>767858</v>
      </c>
      <c r="J62">
        <v>628</v>
      </c>
      <c r="K62">
        <v>676</v>
      </c>
      <c r="L62">
        <v>0</v>
      </c>
      <c r="M62">
        <v>2</v>
      </c>
    </row>
    <row r="63" spans="1:13" x14ac:dyDescent="0.25">
      <c r="A63" s="3" t="s">
        <v>20</v>
      </c>
      <c r="B63" t="s">
        <v>89</v>
      </c>
      <c r="C63" t="s">
        <v>45</v>
      </c>
      <c r="D63" s="6">
        <v>2E-50</v>
      </c>
      <c r="E63">
        <v>186</v>
      </c>
      <c r="F63">
        <v>86.56</v>
      </c>
      <c r="G63" s="5">
        <v>200</v>
      </c>
      <c r="H63">
        <v>561502</v>
      </c>
      <c r="I63">
        <v>561684</v>
      </c>
      <c r="J63">
        <v>1206</v>
      </c>
      <c r="K63">
        <v>1388</v>
      </c>
      <c r="L63">
        <v>6</v>
      </c>
      <c r="M63">
        <v>19</v>
      </c>
    </row>
    <row r="64" spans="1:13" x14ac:dyDescent="0.25">
      <c r="A64" s="3" t="s">
        <v>20</v>
      </c>
      <c r="B64" t="s">
        <v>89</v>
      </c>
      <c r="C64" t="s">
        <v>45</v>
      </c>
      <c r="D64" s="6">
        <v>1.9999999999999999E-44</v>
      </c>
      <c r="E64">
        <v>112</v>
      </c>
      <c r="F64">
        <v>95.54</v>
      </c>
      <c r="G64" s="5">
        <v>180</v>
      </c>
      <c r="H64">
        <v>561341</v>
      </c>
      <c r="I64">
        <v>561452</v>
      </c>
      <c r="J64">
        <v>1106</v>
      </c>
      <c r="K64">
        <v>1217</v>
      </c>
      <c r="L64">
        <v>0</v>
      </c>
      <c r="M64">
        <v>5</v>
      </c>
    </row>
    <row r="65" spans="1:13" x14ac:dyDescent="0.25">
      <c r="A65" s="3" t="s">
        <v>20</v>
      </c>
      <c r="B65" t="s">
        <v>90</v>
      </c>
      <c r="C65" t="s">
        <v>45</v>
      </c>
      <c r="D65" s="6">
        <v>7.9999999999999997E-80</v>
      </c>
      <c r="E65">
        <v>201</v>
      </c>
      <c r="F65">
        <v>93.53</v>
      </c>
      <c r="G65" s="5">
        <v>296</v>
      </c>
      <c r="H65">
        <v>85316</v>
      </c>
      <c r="I65">
        <v>85513</v>
      </c>
      <c r="J65">
        <v>701</v>
      </c>
      <c r="K65">
        <v>901</v>
      </c>
      <c r="L65">
        <v>3</v>
      </c>
      <c r="M65">
        <v>10</v>
      </c>
    </row>
    <row r="66" spans="1:13" x14ac:dyDescent="0.25">
      <c r="A66" s="3" t="s">
        <v>20</v>
      </c>
      <c r="B66" t="s">
        <v>90</v>
      </c>
      <c r="C66" t="s">
        <v>49</v>
      </c>
      <c r="D66" s="6">
        <v>1.9999999999999999E-40</v>
      </c>
      <c r="E66">
        <v>152</v>
      </c>
      <c r="F66">
        <v>86.84</v>
      </c>
      <c r="G66" s="5">
        <v>165</v>
      </c>
      <c r="H66">
        <v>84095</v>
      </c>
      <c r="I66">
        <v>84241</v>
      </c>
      <c r="J66">
        <v>149</v>
      </c>
      <c r="K66">
        <v>300</v>
      </c>
      <c r="L66">
        <v>5</v>
      </c>
      <c r="M66">
        <v>15</v>
      </c>
    </row>
    <row r="67" spans="1:13" x14ac:dyDescent="0.25">
      <c r="A67" s="3" t="s">
        <v>20</v>
      </c>
      <c r="B67" t="s">
        <v>91</v>
      </c>
      <c r="C67" t="s">
        <v>45</v>
      </c>
      <c r="D67" s="6">
        <v>1.9999999999999999E-49</v>
      </c>
      <c r="E67">
        <v>128</v>
      </c>
      <c r="F67">
        <v>94.53</v>
      </c>
      <c r="G67" s="5">
        <v>196</v>
      </c>
      <c r="H67">
        <v>353919</v>
      </c>
      <c r="I67">
        <v>354046</v>
      </c>
      <c r="J67">
        <v>190</v>
      </c>
      <c r="K67">
        <v>64</v>
      </c>
      <c r="L67">
        <v>1</v>
      </c>
      <c r="M67">
        <v>6</v>
      </c>
    </row>
    <row r="68" spans="1:13" x14ac:dyDescent="0.25">
      <c r="A68" s="3" t="s">
        <v>20</v>
      </c>
      <c r="B68" t="s">
        <v>91</v>
      </c>
      <c r="C68" t="s">
        <v>45</v>
      </c>
      <c r="D68" s="6">
        <v>5.9999999999999997E-15</v>
      </c>
      <c r="E68">
        <v>53</v>
      </c>
      <c r="F68">
        <v>94.34</v>
      </c>
      <c r="G68" s="5" t="s">
        <v>87</v>
      </c>
      <c r="H68">
        <v>353339</v>
      </c>
      <c r="I68">
        <v>353391</v>
      </c>
      <c r="J68">
        <v>1343</v>
      </c>
      <c r="K68">
        <v>1291</v>
      </c>
      <c r="L68">
        <v>0</v>
      </c>
      <c r="M68">
        <v>3</v>
      </c>
    </row>
    <row r="69" spans="1:13" x14ac:dyDescent="0.25">
      <c r="A69" s="3" t="s">
        <v>19</v>
      </c>
      <c r="B69" t="s">
        <v>93</v>
      </c>
      <c r="C69" t="s">
        <v>45</v>
      </c>
      <c r="D69" s="6">
        <v>4.0000000000000001E-8</v>
      </c>
      <c r="E69">
        <v>33</v>
      </c>
      <c r="F69">
        <v>100</v>
      </c>
      <c r="G69" s="5" t="s">
        <v>94</v>
      </c>
      <c r="H69">
        <v>1384949</v>
      </c>
      <c r="I69">
        <v>1384981</v>
      </c>
      <c r="J69">
        <v>1114</v>
      </c>
      <c r="K69">
        <v>1082</v>
      </c>
      <c r="L69">
        <v>0</v>
      </c>
      <c r="M69">
        <v>0</v>
      </c>
    </row>
    <row r="70" spans="1:13" x14ac:dyDescent="0.25">
      <c r="A70" s="3" t="s">
        <v>19</v>
      </c>
      <c r="B70" t="s">
        <v>93</v>
      </c>
      <c r="C70" t="s">
        <v>49</v>
      </c>
      <c r="D70" s="6">
        <v>1E-53</v>
      </c>
      <c r="E70">
        <v>133</v>
      </c>
      <c r="F70">
        <v>95.49</v>
      </c>
      <c r="G70" s="5">
        <v>213</v>
      </c>
      <c r="H70">
        <v>1384558</v>
      </c>
      <c r="I70">
        <v>1384690</v>
      </c>
      <c r="J70">
        <v>159</v>
      </c>
      <c r="K70">
        <v>27</v>
      </c>
      <c r="L70">
        <v>0</v>
      </c>
      <c r="M70">
        <v>6</v>
      </c>
    </row>
    <row r="71" spans="1:13" x14ac:dyDescent="0.25">
      <c r="A71" s="3" t="s">
        <v>19</v>
      </c>
      <c r="B71" t="s">
        <v>93</v>
      </c>
      <c r="C71" t="s">
        <v>49</v>
      </c>
      <c r="D71" s="6">
        <v>4.0000000000000001E-13</v>
      </c>
      <c r="E71">
        <v>54</v>
      </c>
      <c r="F71">
        <v>92.59</v>
      </c>
      <c r="G71" s="5" t="s">
        <v>95</v>
      </c>
      <c r="H71">
        <v>1384501</v>
      </c>
      <c r="I71">
        <v>1384554</v>
      </c>
      <c r="J71">
        <v>248</v>
      </c>
      <c r="K71">
        <v>195</v>
      </c>
      <c r="L71">
        <v>0</v>
      </c>
      <c r="M71">
        <v>4</v>
      </c>
    </row>
    <row r="72" spans="1:13" x14ac:dyDescent="0.25">
      <c r="A72" s="3" t="s">
        <v>19</v>
      </c>
      <c r="B72" t="s">
        <v>93</v>
      </c>
      <c r="C72" t="s">
        <v>49</v>
      </c>
      <c r="D72" s="6">
        <v>9.9999999999999996E-39</v>
      </c>
      <c r="E72">
        <v>151</v>
      </c>
      <c r="F72">
        <v>86.75</v>
      </c>
      <c r="G72" s="5">
        <v>163</v>
      </c>
      <c r="H72">
        <v>1384312</v>
      </c>
      <c r="I72">
        <v>1384457</v>
      </c>
      <c r="J72">
        <v>300</v>
      </c>
      <c r="K72">
        <v>150</v>
      </c>
      <c r="L72">
        <v>5</v>
      </c>
      <c r="M72">
        <v>15</v>
      </c>
    </row>
    <row r="73" spans="1:13" x14ac:dyDescent="0.25">
      <c r="A73" s="3" t="s">
        <v>19</v>
      </c>
      <c r="B73" t="s">
        <v>93</v>
      </c>
      <c r="C73" t="s">
        <v>45</v>
      </c>
      <c r="D73" s="6">
        <v>1.9999999999999999E-75</v>
      </c>
      <c r="E73">
        <v>201</v>
      </c>
      <c r="F73">
        <v>92.54</v>
      </c>
      <c r="G73" s="5">
        <v>285</v>
      </c>
      <c r="H73">
        <v>1383035</v>
      </c>
      <c r="I73">
        <v>1383232</v>
      </c>
      <c r="J73">
        <v>901</v>
      </c>
      <c r="K73">
        <v>701</v>
      </c>
      <c r="L73">
        <v>3</v>
      </c>
      <c r="M73">
        <v>12</v>
      </c>
    </row>
    <row r="74" spans="1:13" x14ac:dyDescent="0.25">
      <c r="A74" s="3" t="s">
        <v>19</v>
      </c>
      <c r="B74" t="s">
        <v>96</v>
      </c>
      <c r="C74" t="s">
        <v>45</v>
      </c>
      <c r="D74" s="6">
        <v>8.9999999999999998E-48</v>
      </c>
      <c r="E74">
        <v>119</v>
      </c>
      <c r="F74">
        <v>95.8</v>
      </c>
      <c r="G74" s="5">
        <v>193</v>
      </c>
      <c r="H74">
        <v>1651843</v>
      </c>
      <c r="I74">
        <v>1651961</v>
      </c>
      <c r="J74">
        <v>1217</v>
      </c>
      <c r="K74">
        <v>1099</v>
      </c>
      <c r="L74">
        <v>0</v>
      </c>
      <c r="M74">
        <v>5</v>
      </c>
    </row>
    <row r="75" spans="1:13" x14ac:dyDescent="0.25">
      <c r="A75" s="3" t="s">
        <v>19</v>
      </c>
      <c r="B75" t="s">
        <v>96</v>
      </c>
      <c r="C75" t="s">
        <v>45</v>
      </c>
      <c r="D75" s="6">
        <v>2.0000000000000001E-53</v>
      </c>
      <c r="E75">
        <v>190</v>
      </c>
      <c r="F75">
        <v>87.89</v>
      </c>
      <c r="G75" s="5">
        <v>211</v>
      </c>
      <c r="H75">
        <v>1651611</v>
      </c>
      <c r="I75">
        <v>1651793</v>
      </c>
      <c r="J75">
        <v>1388</v>
      </c>
      <c r="K75">
        <v>1206</v>
      </c>
      <c r="L75">
        <v>14</v>
      </c>
      <c r="M75">
        <v>9</v>
      </c>
    </row>
    <row r="76" spans="1:13" x14ac:dyDescent="0.25">
      <c r="A76" s="3" t="s">
        <v>19</v>
      </c>
      <c r="B76" t="s">
        <v>96</v>
      </c>
      <c r="C76" t="s">
        <v>45</v>
      </c>
      <c r="D76" s="6">
        <v>8.9999999999999999E-18</v>
      </c>
      <c r="E76">
        <v>148</v>
      </c>
      <c r="F76">
        <v>79.73</v>
      </c>
      <c r="G76" s="5" t="s">
        <v>97</v>
      </c>
      <c r="H76">
        <v>487570</v>
      </c>
      <c r="I76">
        <v>487717</v>
      </c>
      <c r="J76">
        <v>799</v>
      </c>
      <c r="K76">
        <v>930</v>
      </c>
      <c r="L76">
        <v>16</v>
      </c>
      <c r="M76">
        <v>14</v>
      </c>
    </row>
    <row r="77" spans="1:13" x14ac:dyDescent="0.25">
      <c r="A77" s="3" t="s">
        <v>19</v>
      </c>
      <c r="B77" t="s">
        <v>98</v>
      </c>
      <c r="C77" t="s">
        <v>49</v>
      </c>
      <c r="D77" s="6">
        <v>3E-32</v>
      </c>
      <c r="E77">
        <v>89</v>
      </c>
      <c r="F77">
        <v>95.51</v>
      </c>
      <c r="G77" s="5">
        <v>141</v>
      </c>
      <c r="H77">
        <v>1393315</v>
      </c>
      <c r="I77">
        <v>1393403</v>
      </c>
      <c r="J77">
        <v>638</v>
      </c>
      <c r="K77">
        <v>551</v>
      </c>
      <c r="L77">
        <v>1</v>
      </c>
      <c r="M77">
        <v>3</v>
      </c>
    </row>
    <row r="78" spans="1:13" x14ac:dyDescent="0.25">
      <c r="A78" s="3" t="s">
        <v>19</v>
      </c>
      <c r="B78" t="s">
        <v>98</v>
      </c>
      <c r="C78" t="s">
        <v>49</v>
      </c>
      <c r="D78" s="6">
        <v>6.9999999999999996E-54</v>
      </c>
      <c r="E78">
        <v>130</v>
      </c>
      <c r="F78">
        <v>96.15</v>
      </c>
      <c r="G78" s="5">
        <v>213</v>
      </c>
      <c r="H78">
        <v>1393137</v>
      </c>
      <c r="I78">
        <v>1393266</v>
      </c>
      <c r="J78">
        <v>1015</v>
      </c>
      <c r="K78">
        <v>886</v>
      </c>
      <c r="L78">
        <v>0</v>
      </c>
      <c r="M78">
        <v>5</v>
      </c>
    </row>
    <row r="79" spans="1:13" x14ac:dyDescent="0.25">
      <c r="A79" s="3" t="s">
        <v>19</v>
      </c>
      <c r="B79" t="s">
        <v>98</v>
      </c>
      <c r="C79" t="s">
        <v>45</v>
      </c>
      <c r="D79" s="6">
        <v>1.9999999999999999E-49</v>
      </c>
      <c r="E79">
        <v>188</v>
      </c>
      <c r="F79">
        <v>87.23</v>
      </c>
      <c r="G79" s="5">
        <v>198</v>
      </c>
      <c r="H79">
        <v>746560</v>
      </c>
      <c r="I79">
        <v>746747</v>
      </c>
      <c r="J79">
        <v>470</v>
      </c>
      <c r="K79">
        <v>640</v>
      </c>
      <c r="L79">
        <v>17</v>
      </c>
      <c r="M79">
        <v>7</v>
      </c>
    </row>
    <row r="80" spans="1:13" x14ac:dyDescent="0.25">
      <c r="A80" s="3" t="s">
        <v>19</v>
      </c>
      <c r="B80" t="s">
        <v>99</v>
      </c>
      <c r="C80" t="s">
        <v>45</v>
      </c>
      <c r="D80" s="6">
        <v>3.0000000000000001E-12</v>
      </c>
      <c r="E80">
        <v>46</v>
      </c>
      <c r="F80">
        <v>95.65</v>
      </c>
      <c r="G80" s="5" t="s">
        <v>100</v>
      </c>
      <c r="H80">
        <v>794301</v>
      </c>
      <c r="I80">
        <v>794346</v>
      </c>
      <c r="J80">
        <v>29</v>
      </c>
      <c r="K80">
        <v>74</v>
      </c>
      <c r="L80">
        <v>0</v>
      </c>
      <c r="M80">
        <v>2</v>
      </c>
    </row>
    <row r="81" spans="1:13" x14ac:dyDescent="0.25">
      <c r="A81" s="3" t="s">
        <v>19</v>
      </c>
      <c r="B81" t="s">
        <v>99</v>
      </c>
      <c r="C81" t="s">
        <v>49</v>
      </c>
      <c r="D81" s="6">
        <v>3.0000000000000002E-77</v>
      </c>
      <c r="E81">
        <v>209</v>
      </c>
      <c r="F81">
        <v>92.34</v>
      </c>
      <c r="G81" s="5">
        <v>291</v>
      </c>
      <c r="H81">
        <v>793758</v>
      </c>
      <c r="I81">
        <v>793959</v>
      </c>
      <c r="J81">
        <v>997</v>
      </c>
      <c r="K81">
        <v>1205</v>
      </c>
      <c r="L81">
        <v>7</v>
      </c>
      <c r="M81">
        <v>9</v>
      </c>
    </row>
    <row r="82" spans="1:13" x14ac:dyDescent="0.25">
      <c r="A82" s="3" t="s">
        <v>19</v>
      </c>
      <c r="B82" t="s">
        <v>99</v>
      </c>
      <c r="C82" t="s">
        <v>45</v>
      </c>
      <c r="D82" s="6">
        <v>1E-51</v>
      </c>
      <c r="E82">
        <v>129</v>
      </c>
      <c r="F82">
        <v>95.35</v>
      </c>
      <c r="G82" s="5">
        <v>206</v>
      </c>
      <c r="H82">
        <v>793457</v>
      </c>
      <c r="I82">
        <v>793585</v>
      </c>
      <c r="J82">
        <v>64</v>
      </c>
      <c r="K82">
        <v>192</v>
      </c>
      <c r="L82">
        <v>0</v>
      </c>
      <c r="M82">
        <v>6</v>
      </c>
    </row>
    <row r="83" spans="1:13" x14ac:dyDescent="0.25">
      <c r="A83" s="3" t="s">
        <v>19</v>
      </c>
      <c r="B83" t="s">
        <v>92</v>
      </c>
      <c r="C83" t="s">
        <v>45</v>
      </c>
      <c r="D83" s="6">
        <v>9.9999999999999996E-82</v>
      </c>
      <c r="E83">
        <v>197</v>
      </c>
      <c r="F83">
        <v>94.42</v>
      </c>
      <c r="G83" s="5">
        <v>303</v>
      </c>
      <c r="H83">
        <v>208285</v>
      </c>
      <c r="I83">
        <v>208481</v>
      </c>
      <c r="J83">
        <v>899</v>
      </c>
      <c r="K83">
        <v>1095</v>
      </c>
      <c r="L83">
        <v>0</v>
      </c>
      <c r="M83">
        <v>11</v>
      </c>
    </row>
    <row r="84" spans="1:13" x14ac:dyDescent="0.25">
      <c r="A84" s="3" t="s">
        <v>19</v>
      </c>
      <c r="B84" t="s">
        <v>92</v>
      </c>
      <c r="C84" t="s">
        <v>49</v>
      </c>
      <c r="D84" s="6">
        <v>1.0000000000000001E-31</v>
      </c>
      <c r="E84">
        <v>96</v>
      </c>
      <c r="F84">
        <v>92.71</v>
      </c>
      <c r="G84" s="5">
        <v>137</v>
      </c>
      <c r="H84">
        <v>208161</v>
      </c>
      <c r="I84">
        <v>208255</v>
      </c>
      <c r="J84">
        <v>395</v>
      </c>
      <c r="K84">
        <v>490</v>
      </c>
      <c r="L84">
        <v>1</v>
      </c>
      <c r="M84">
        <v>6</v>
      </c>
    </row>
    <row r="85" spans="1:13" x14ac:dyDescent="0.25">
      <c r="A85" s="3" t="s">
        <v>21</v>
      </c>
      <c r="B85" t="s">
        <v>101</v>
      </c>
      <c r="C85" t="s">
        <v>45</v>
      </c>
      <c r="D85" s="6">
        <v>2.0000000000000001E-42</v>
      </c>
      <c r="E85">
        <v>112</v>
      </c>
      <c r="F85">
        <v>94.64</v>
      </c>
      <c r="G85" s="5">
        <v>174</v>
      </c>
      <c r="H85">
        <v>442472</v>
      </c>
      <c r="I85">
        <v>442583</v>
      </c>
      <c r="J85">
        <v>1217</v>
      </c>
      <c r="K85">
        <v>1106</v>
      </c>
      <c r="L85">
        <v>0</v>
      </c>
      <c r="M85">
        <v>6</v>
      </c>
    </row>
    <row r="86" spans="1:13" x14ac:dyDescent="0.25">
      <c r="A86" s="3" t="s">
        <v>21</v>
      </c>
      <c r="B86" t="s">
        <v>101</v>
      </c>
      <c r="C86" t="s">
        <v>45</v>
      </c>
      <c r="D86" s="6">
        <v>2.9999999999999999E-50</v>
      </c>
      <c r="E86">
        <v>186</v>
      </c>
      <c r="F86">
        <v>86.56</v>
      </c>
      <c r="G86" s="5">
        <v>200</v>
      </c>
      <c r="H86">
        <v>442240</v>
      </c>
      <c r="I86">
        <v>442422</v>
      </c>
      <c r="J86">
        <v>1388</v>
      </c>
      <c r="K86">
        <v>1206</v>
      </c>
      <c r="L86">
        <v>6</v>
      </c>
      <c r="M86">
        <v>19</v>
      </c>
    </row>
    <row r="87" spans="1:13" x14ac:dyDescent="0.25">
      <c r="A87" s="3" t="s">
        <v>21</v>
      </c>
      <c r="B87" t="s">
        <v>102</v>
      </c>
      <c r="C87" t="s">
        <v>45</v>
      </c>
      <c r="D87" s="6">
        <v>1E-14</v>
      </c>
      <c r="E87">
        <v>53</v>
      </c>
      <c r="F87">
        <v>94.34</v>
      </c>
      <c r="G87" s="5" t="s">
        <v>87</v>
      </c>
      <c r="H87">
        <v>182240</v>
      </c>
      <c r="I87">
        <v>182292</v>
      </c>
      <c r="J87">
        <v>1291</v>
      </c>
      <c r="K87">
        <v>1343</v>
      </c>
      <c r="L87">
        <v>0</v>
      </c>
      <c r="M87">
        <v>3</v>
      </c>
    </row>
    <row r="88" spans="1:13" x14ac:dyDescent="0.25">
      <c r="A88" s="3" t="s">
        <v>21</v>
      </c>
      <c r="B88" t="s">
        <v>102</v>
      </c>
      <c r="C88" t="s">
        <v>45</v>
      </c>
      <c r="D88" s="6">
        <v>3.9999999999999997E-49</v>
      </c>
      <c r="E88">
        <v>128</v>
      </c>
      <c r="F88">
        <v>94.53</v>
      </c>
      <c r="G88" s="5">
        <v>196</v>
      </c>
      <c r="H88">
        <v>181585</v>
      </c>
      <c r="I88">
        <v>181712</v>
      </c>
      <c r="J88">
        <v>64</v>
      </c>
      <c r="K88">
        <v>190</v>
      </c>
      <c r="L88">
        <v>1</v>
      </c>
      <c r="M88">
        <v>6</v>
      </c>
    </row>
    <row r="89" spans="1:13" x14ac:dyDescent="0.25">
      <c r="A89" s="3" t="s">
        <v>21</v>
      </c>
      <c r="B89" t="s">
        <v>103</v>
      </c>
      <c r="C89" t="s">
        <v>45</v>
      </c>
      <c r="D89" s="6">
        <v>3.9999999999999999E-16</v>
      </c>
      <c r="E89">
        <v>151</v>
      </c>
      <c r="F89">
        <v>78.81</v>
      </c>
      <c r="G89" s="5" t="s">
        <v>104</v>
      </c>
      <c r="H89">
        <v>73020</v>
      </c>
      <c r="I89">
        <v>73169</v>
      </c>
      <c r="J89">
        <v>790</v>
      </c>
      <c r="K89">
        <v>923</v>
      </c>
      <c r="L89">
        <v>18</v>
      </c>
      <c r="M89">
        <v>14</v>
      </c>
    </row>
    <row r="90" spans="1:13" x14ac:dyDescent="0.25">
      <c r="A90" s="3" t="s">
        <v>21</v>
      </c>
      <c r="B90" t="s">
        <v>105</v>
      </c>
      <c r="C90" t="s">
        <v>45</v>
      </c>
      <c r="D90" s="6">
        <v>9.9999999999999996E-81</v>
      </c>
      <c r="E90">
        <v>201</v>
      </c>
      <c r="F90">
        <v>94.03</v>
      </c>
      <c r="G90" s="5">
        <v>302</v>
      </c>
      <c r="H90">
        <v>120029</v>
      </c>
      <c r="I90">
        <v>120226</v>
      </c>
      <c r="J90">
        <v>701</v>
      </c>
      <c r="K90">
        <v>901</v>
      </c>
      <c r="L90">
        <v>3</v>
      </c>
      <c r="M90">
        <v>9</v>
      </c>
    </row>
    <row r="91" spans="1:13" x14ac:dyDescent="0.25">
      <c r="A91" s="3" t="s">
        <v>21</v>
      </c>
      <c r="B91" t="s">
        <v>105</v>
      </c>
      <c r="C91" t="s">
        <v>49</v>
      </c>
      <c r="D91" s="6">
        <v>9.9999999999999993E-40</v>
      </c>
      <c r="E91">
        <v>152</v>
      </c>
      <c r="F91">
        <v>86.84</v>
      </c>
      <c r="G91" s="5">
        <v>165</v>
      </c>
      <c r="H91">
        <v>118810</v>
      </c>
      <c r="I91">
        <v>118956</v>
      </c>
      <c r="J91">
        <v>149</v>
      </c>
      <c r="K91">
        <v>300</v>
      </c>
      <c r="L91">
        <v>5</v>
      </c>
      <c r="M91">
        <v>15</v>
      </c>
    </row>
    <row r="92" spans="1:13" x14ac:dyDescent="0.25">
      <c r="A92" s="3" t="s">
        <v>21</v>
      </c>
      <c r="B92" t="s">
        <v>106</v>
      </c>
      <c r="C92" t="s">
        <v>49</v>
      </c>
      <c r="D92" s="6">
        <v>5.9999999999999997E-15</v>
      </c>
      <c r="E92">
        <v>53</v>
      </c>
      <c r="F92">
        <v>94.34</v>
      </c>
      <c r="G92" s="5" t="s">
        <v>87</v>
      </c>
      <c r="H92">
        <v>7765</v>
      </c>
      <c r="I92">
        <v>7817</v>
      </c>
      <c r="J92">
        <v>669</v>
      </c>
      <c r="K92">
        <v>721</v>
      </c>
      <c r="L92">
        <v>0</v>
      </c>
      <c r="M92">
        <v>3</v>
      </c>
    </row>
    <row r="93" spans="1:13" x14ac:dyDescent="0.25">
      <c r="A93" s="3" t="s">
        <v>21</v>
      </c>
      <c r="B93" t="s">
        <v>106</v>
      </c>
      <c r="C93" t="s">
        <v>49</v>
      </c>
      <c r="D93" s="6">
        <v>6.9999999999999996E-54</v>
      </c>
      <c r="E93">
        <v>126</v>
      </c>
      <c r="F93">
        <v>96.83</v>
      </c>
      <c r="G93" s="5">
        <v>211</v>
      </c>
      <c r="H93">
        <v>7440</v>
      </c>
      <c r="I93">
        <v>7565</v>
      </c>
      <c r="J93">
        <v>887</v>
      </c>
      <c r="K93">
        <v>1012</v>
      </c>
      <c r="L93">
        <v>0</v>
      </c>
      <c r="M93">
        <v>4</v>
      </c>
    </row>
    <row r="94" spans="1:13" x14ac:dyDescent="0.25">
      <c r="A94" s="3" t="s">
        <v>21</v>
      </c>
      <c r="B94" t="s">
        <v>106</v>
      </c>
      <c r="C94" t="s">
        <v>49</v>
      </c>
      <c r="D94" s="6">
        <v>1.9999999999999999E-34</v>
      </c>
      <c r="E94">
        <v>95</v>
      </c>
      <c r="F94">
        <v>94.74</v>
      </c>
      <c r="G94" s="5">
        <v>147</v>
      </c>
      <c r="H94">
        <v>7294</v>
      </c>
      <c r="I94">
        <v>7388</v>
      </c>
      <c r="J94">
        <v>551</v>
      </c>
      <c r="K94">
        <v>644</v>
      </c>
      <c r="L94">
        <v>1</v>
      </c>
      <c r="M94">
        <v>4</v>
      </c>
    </row>
    <row r="95" spans="1:13" x14ac:dyDescent="0.25">
      <c r="A95" s="3" t="s">
        <v>21</v>
      </c>
      <c r="B95" t="s">
        <v>107</v>
      </c>
      <c r="C95" t="s">
        <v>45</v>
      </c>
      <c r="D95" s="6">
        <v>1E-84</v>
      </c>
      <c r="E95">
        <v>197</v>
      </c>
      <c r="F95">
        <v>95.43</v>
      </c>
      <c r="G95" s="5">
        <v>315</v>
      </c>
      <c r="H95">
        <v>236476</v>
      </c>
      <c r="I95">
        <v>236672</v>
      </c>
      <c r="J95">
        <v>899</v>
      </c>
      <c r="K95">
        <v>1095</v>
      </c>
      <c r="L95">
        <v>0</v>
      </c>
      <c r="M95">
        <v>9</v>
      </c>
    </row>
    <row r="96" spans="1:13" x14ac:dyDescent="0.25">
      <c r="A96" s="3" t="s">
        <v>21</v>
      </c>
      <c r="B96" t="s">
        <v>107</v>
      </c>
      <c r="C96" t="s">
        <v>49</v>
      </c>
      <c r="D96" s="6">
        <v>9.9999999999999993E-40</v>
      </c>
      <c r="E96">
        <v>96</v>
      </c>
      <c r="F96">
        <v>97.92</v>
      </c>
      <c r="G96" s="5">
        <v>165</v>
      </c>
      <c r="H96">
        <v>236353</v>
      </c>
      <c r="I96">
        <v>236447</v>
      </c>
      <c r="J96">
        <v>395</v>
      </c>
      <c r="K96">
        <v>490</v>
      </c>
      <c r="L96">
        <v>1</v>
      </c>
      <c r="M96">
        <v>1</v>
      </c>
    </row>
    <row r="97" spans="1:13" x14ac:dyDescent="0.25">
      <c r="A97" s="3" t="s">
        <v>21</v>
      </c>
      <c r="B97" t="s">
        <v>107</v>
      </c>
      <c r="C97" t="s">
        <v>49</v>
      </c>
      <c r="D97" s="6">
        <v>2.0000000000000001E-18</v>
      </c>
      <c r="E97">
        <v>60</v>
      </c>
      <c r="F97">
        <v>95</v>
      </c>
      <c r="G97" s="5" t="s">
        <v>56</v>
      </c>
      <c r="H97">
        <v>236298</v>
      </c>
      <c r="I97">
        <v>236357</v>
      </c>
      <c r="J97">
        <v>288</v>
      </c>
      <c r="K97">
        <v>347</v>
      </c>
      <c r="L97">
        <v>0</v>
      </c>
      <c r="M97">
        <v>3</v>
      </c>
    </row>
    <row r="98" spans="1:13" x14ac:dyDescent="0.25">
      <c r="A98" s="3" t="s">
        <v>21</v>
      </c>
      <c r="B98" t="s">
        <v>107</v>
      </c>
      <c r="C98" t="s">
        <v>49</v>
      </c>
      <c r="D98" s="6">
        <v>7.0000000000000003E-38</v>
      </c>
      <c r="E98">
        <v>98</v>
      </c>
      <c r="F98">
        <v>95.92</v>
      </c>
      <c r="G98" s="5">
        <v>159</v>
      </c>
      <c r="H98">
        <v>236201</v>
      </c>
      <c r="I98">
        <v>236298</v>
      </c>
      <c r="J98">
        <v>769</v>
      </c>
      <c r="K98">
        <v>866</v>
      </c>
      <c r="L98">
        <v>0</v>
      </c>
      <c r="M98">
        <v>4</v>
      </c>
    </row>
    <row r="99" spans="1:13" x14ac:dyDescent="0.25">
      <c r="A99" s="3" t="s">
        <v>21</v>
      </c>
      <c r="B99" t="s">
        <v>108</v>
      </c>
      <c r="C99" t="s">
        <v>45</v>
      </c>
      <c r="D99" s="6">
        <v>7.9999999999999999E-45</v>
      </c>
      <c r="E99">
        <v>189</v>
      </c>
      <c r="F99">
        <v>85.71</v>
      </c>
      <c r="G99" s="5">
        <v>183</v>
      </c>
      <c r="H99">
        <v>3041792</v>
      </c>
      <c r="I99">
        <v>3041980</v>
      </c>
      <c r="J99">
        <v>469</v>
      </c>
      <c r="K99">
        <v>640</v>
      </c>
      <c r="L99">
        <v>17</v>
      </c>
      <c r="M99">
        <v>10</v>
      </c>
    </row>
    <row r="100" spans="1:13" x14ac:dyDescent="0.25">
      <c r="A100" s="3" t="s">
        <v>21</v>
      </c>
      <c r="B100" t="s">
        <v>108</v>
      </c>
      <c r="C100" t="s">
        <v>49</v>
      </c>
      <c r="D100" s="6">
        <v>1E-13</v>
      </c>
      <c r="E100">
        <v>49</v>
      </c>
      <c r="F100">
        <v>95.92</v>
      </c>
      <c r="G100" s="5" t="s">
        <v>60</v>
      </c>
      <c r="H100">
        <v>3041549</v>
      </c>
      <c r="I100">
        <v>3041597</v>
      </c>
      <c r="J100">
        <v>628</v>
      </c>
      <c r="K100">
        <v>676</v>
      </c>
      <c r="L100">
        <v>0</v>
      </c>
      <c r="M100">
        <v>2</v>
      </c>
    </row>
    <row r="101" spans="1:13" x14ac:dyDescent="0.25">
      <c r="A101" s="3" t="s">
        <v>22</v>
      </c>
      <c r="B101" t="s">
        <v>109</v>
      </c>
      <c r="C101" t="s">
        <v>45</v>
      </c>
      <c r="D101" s="6">
        <v>8.9999999999999996E-12</v>
      </c>
      <c r="E101">
        <v>41</v>
      </c>
      <c r="F101">
        <v>97.56</v>
      </c>
      <c r="G101" s="5" t="s">
        <v>76</v>
      </c>
      <c r="H101">
        <v>60283</v>
      </c>
      <c r="I101">
        <v>60323</v>
      </c>
      <c r="J101">
        <v>926</v>
      </c>
      <c r="K101">
        <v>886</v>
      </c>
      <c r="L101">
        <v>0</v>
      </c>
      <c r="M101">
        <v>1</v>
      </c>
    </row>
    <row r="102" spans="1:13" x14ac:dyDescent="0.25">
      <c r="A102" s="3" t="s">
        <v>22</v>
      </c>
      <c r="B102" t="s">
        <v>110</v>
      </c>
      <c r="C102" t="s">
        <v>49</v>
      </c>
      <c r="D102" s="6">
        <v>1.9999999999999999E-38</v>
      </c>
      <c r="E102">
        <v>98</v>
      </c>
      <c r="F102">
        <v>95.92</v>
      </c>
      <c r="G102" s="5">
        <v>159</v>
      </c>
      <c r="H102">
        <v>222340</v>
      </c>
      <c r="I102">
        <v>222437</v>
      </c>
      <c r="J102">
        <v>866</v>
      </c>
      <c r="K102">
        <v>769</v>
      </c>
      <c r="L102">
        <v>0</v>
      </c>
      <c r="M102">
        <v>4</v>
      </c>
    </row>
    <row r="103" spans="1:13" x14ac:dyDescent="0.25">
      <c r="A103" s="3" t="s">
        <v>22</v>
      </c>
      <c r="B103" t="s">
        <v>110</v>
      </c>
      <c r="C103" t="s">
        <v>49</v>
      </c>
      <c r="D103" s="6">
        <v>3.0000000000000002E-36</v>
      </c>
      <c r="E103">
        <v>95</v>
      </c>
      <c r="F103">
        <v>95.79</v>
      </c>
      <c r="G103" s="5">
        <v>152</v>
      </c>
      <c r="H103">
        <v>222191</v>
      </c>
      <c r="I103">
        <v>222284</v>
      </c>
      <c r="J103">
        <v>490</v>
      </c>
      <c r="K103">
        <v>396</v>
      </c>
      <c r="L103">
        <v>1</v>
      </c>
      <c r="M103">
        <v>3</v>
      </c>
    </row>
    <row r="104" spans="1:13" x14ac:dyDescent="0.25">
      <c r="A104" s="3" t="s">
        <v>22</v>
      </c>
      <c r="B104" t="s">
        <v>110</v>
      </c>
      <c r="C104" t="s">
        <v>45</v>
      </c>
      <c r="D104" s="6">
        <v>1E-99</v>
      </c>
      <c r="E104">
        <v>209</v>
      </c>
      <c r="F104">
        <v>98.09</v>
      </c>
      <c r="G104" s="5">
        <v>363</v>
      </c>
      <c r="H104">
        <v>221958</v>
      </c>
      <c r="I104">
        <v>222166</v>
      </c>
      <c r="J104">
        <v>1101</v>
      </c>
      <c r="K104">
        <v>894</v>
      </c>
      <c r="L104">
        <v>1</v>
      </c>
      <c r="M104">
        <v>3</v>
      </c>
    </row>
    <row r="105" spans="1:13" x14ac:dyDescent="0.25">
      <c r="A105" s="3" t="s">
        <v>22</v>
      </c>
      <c r="B105" t="s">
        <v>111</v>
      </c>
      <c r="C105" t="s">
        <v>45</v>
      </c>
      <c r="D105" s="6">
        <v>3.9999999999999997E-49</v>
      </c>
      <c r="E105">
        <v>190</v>
      </c>
      <c r="F105">
        <v>86.32</v>
      </c>
      <c r="G105" s="5">
        <v>195</v>
      </c>
      <c r="H105">
        <v>216172</v>
      </c>
      <c r="I105">
        <v>216354</v>
      </c>
      <c r="J105">
        <v>1206</v>
      </c>
      <c r="K105">
        <v>1388</v>
      </c>
      <c r="L105">
        <v>14</v>
      </c>
      <c r="M105">
        <v>12</v>
      </c>
    </row>
    <row r="106" spans="1:13" x14ac:dyDescent="0.25">
      <c r="A106" s="3" t="s">
        <v>22</v>
      </c>
      <c r="B106" t="s">
        <v>111</v>
      </c>
      <c r="C106" t="s">
        <v>45</v>
      </c>
      <c r="D106" s="6">
        <v>3.9999999999999997E-49</v>
      </c>
      <c r="E106">
        <v>117</v>
      </c>
      <c r="F106">
        <v>96.58</v>
      </c>
      <c r="G106" s="5">
        <v>195</v>
      </c>
      <c r="H106">
        <v>216006</v>
      </c>
      <c r="I106">
        <v>216122</v>
      </c>
      <c r="J106">
        <v>1101</v>
      </c>
      <c r="K106">
        <v>1217</v>
      </c>
      <c r="L106">
        <v>0</v>
      </c>
      <c r="M106">
        <v>4</v>
      </c>
    </row>
    <row r="107" spans="1:13" x14ac:dyDescent="0.25">
      <c r="A107" s="3" t="s">
        <v>22</v>
      </c>
      <c r="B107" t="s">
        <v>112</v>
      </c>
      <c r="C107" t="s">
        <v>49</v>
      </c>
      <c r="D107" s="6">
        <v>9.9999999999999994E-50</v>
      </c>
      <c r="E107">
        <v>130</v>
      </c>
      <c r="F107">
        <v>93.85</v>
      </c>
      <c r="G107" s="5">
        <v>196</v>
      </c>
      <c r="H107">
        <v>43085</v>
      </c>
      <c r="I107">
        <v>43214</v>
      </c>
      <c r="J107">
        <v>1015</v>
      </c>
      <c r="K107">
        <v>886</v>
      </c>
      <c r="L107">
        <v>0</v>
      </c>
      <c r="M107">
        <v>8</v>
      </c>
    </row>
    <row r="108" spans="1:13" x14ac:dyDescent="0.25">
      <c r="A108" s="3" t="s">
        <v>22</v>
      </c>
      <c r="B108" t="s">
        <v>112</v>
      </c>
      <c r="C108" t="s">
        <v>49</v>
      </c>
      <c r="D108" s="6">
        <v>5.0000000000000004E-18</v>
      </c>
      <c r="E108">
        <v>52</v>
      </c>
      <c r="F108">
        <v>98.08</v>
      </c>
      <c r="G108" s="5" t="s">
        <v>113</v>
      </c>
      <c r="H108">
        <v>42832</v>
      </c>
      <c r="I108">
        <v>42883</v>
      </c>
      <c r="J108">
        <v>720</v>
      </c>
      <c r="K108">
        <v>669</v>
      </c>
      <c r="L108">
        <v>0</v>
      </c>
      <c r="M108">
        <v>1</v>
      </c>
    </row>
    <row r="109" spans="1:13" x14ac:dyDescent="0.25">
      <c r="A109" s="3" t="s">
        <v>22</v>
      </c>
      <c r="B109" t="s">
        <v>112</v>
      </c>
      <c r="C109" t="s">
        <v>45</v>
      </c>
      <c r="D109" s="6">
        <v>6E-52</v>
      </c>
      <c r="E109">
        <v>128</v>
      </c>
      <c r="F109">
        <v>95.31</v>
      </c>
      <c r="G109" s="5">
        <v>204</v>
      </c>
      <c r="H109">
        <v>42497</v>
      </c>
      <c r="I109">
        <v>42624</v>
      </c>
      <c r="J109">
        <v>472</v>
      </c>
      <c r="K109">
        <v>345</v>
      </c>
      <c r="L109">
        <v>0</v>
      </c>
      <c r="M109">
        <v>6</v>
      </c>
    </row>
    <row r="110" spans="1:13" x14ac:dyDescent="0.25">
      <c r="A110" s="3" t="s">
        <v>22</v>
      </c>
      <c r="B110" t="s">
        <v>114</v>
      </c>
      <c r="C110" t="s">
        <v>49</v>
      </c>
      <c r="D110" s="6">
        <v>6.9999999999999997E-7</v>
      </c>
      <c r="E110">
        <v>29</v>
      </c>
      <c r="F110">
        <v>100</v>
      </c>
      <c r="G110" s="5" t="s">
        <v>115</v>
      </c>
      <c r="H110">
        <v>190828</v>
      </c>
      <c r="I110">
        <v>190856</v>
      </c>
      <c r="J110">
        <v>1081</v>
      </c>
      <c r="K110">
        <v>1109</v>
      </c>
      <c r="L110">
        <v>0</v>
      </c>
      <c r="M110">
        <v>0</v>
      </c>
    </row>
    <row r="111" spans="1:13" x14ac:dyDescent="0.25">
      <c r="A111" s="3" t="s">
        <v>22</v>
      </c>
      <c r="B111" t="s">
        <v>114</v>
      </c>
      <c r="C111" t="s">
        <v>49</v>
      </c>
      <c r="D111" s="6">
        <v>4.9999999999999997E-68</v>
      </c>
      <c r="E111">
        <v>209</v>
      </c>
      <c r="F111">
        <v>89.47</v>
      </c>
      <c r="G111" s="5">
        <v>257</v>
      </c>
      <c r="H111">
        <v>190331</v>
      </c>
      <c r="I111">
        <v>190532</v>
      </c>
      <c r="J111">
        <v>997</v>
      </c>
      <c r="K111">
        <v>1205</v>
      </c>
      <c r="L111">
        <v>7</v>
      </c>
      <c r="M111">
        <v>15</v>
      </c>
    </row>
    <row r="112" spans="1:13" x14ac:dyDescent="0.25">
      <c r="A112" s="3" t="s">
        <v>22</v>
      </c>
      <c r="B112" t="s">
        <v>116</v>
      </c>
      <c r="C112" t="s">
        <v>45</v>
      </c>
      <c r="D112" s="6">
        <v>1.9999999999999999E-47</v>
      </c>
      <c r="E112">
        <v>189</v>
      </c>
      <c r="F112">
        <v>86.24</v>
      </c>
      <c r="G112" s="5">
        <v>189</v>
      </c>
      <c r="H112">
        <v>130596</v>
      </c>
      <c r="I112">
        <v>130784</v>
      </c>
      <c r="J112">
        <v>469</v>
      </c>
      <c r="K112">
        <v>640</v>
      </c>
      <c r="L112">
        <v>17</v>
      </c>
      <c r="M112">
        <v>9</v>
      </c>
    </row>
    <row r="113" spans="1:13" x14ac:dyDescent="0.25">
      <c r="A113" s="3" t="s">
        <v>22</v>
      </c>
      <c r="B113" t="s">
        <v>116</v>
      </c>
      <c r="C113" t="s">
        <v>49</v>
      </c>
      <c r="D113" s="6">
        <v>1E-14</v>
      </c>
      <c r="E113">
        <v>49</v>
      </c>
      <c r="F113">
        <v>95.92</v>
      </c>
      <c r="G113" s="5" t="s">
        <v>60</v>
      </c>
      <c r="H113">
        <v>130352</v>
      </c>
      <c r="I113">
        <v>130400</v>
      </c>
      <c r="J113">
        <v>627</v>
      </c>
      <c r="K113">
        <v>675</v>
      </c>
      <c r="L113">
        <v>0</v>
      </c>
      <c r="M113">
        <v>2</v>
      </c>
    </row>
    <row r="114" spans="1:13" x14ac:dyDescent="0.25">
      <c r="A114" s="3" t="s">
        <v>22</v>
      </c>
      <c r="B114" t="s">
        <v>117</v>
      </c>
      <c r="C114" t="s">
        <v>45</v>
      </c>
      <c r="D114" s="6">
        <v>3E-9</v>
      </c>
      <c r="E114">
        <v>33</v>
      </c>
      <c r="F114">
        <v>100</v>
      </c>
      <c r="G114" s="5" t="s">
        <v>94</v>
      </c>
      <c r="H114">
        <v>32951</v>
      </c>
      <c r="I114">
        <v>32983</v>
      </c>
      <c r="J114">
        <v>1114</v>
      </c>
      <c r="K114">
        <v>1082</v>
      </c>
      <c r="L114">
        <v>0</v>
      </c>
      <c r="M114">
        <v>0</v>
      </c>
    </row>
    <row r="115" spans="1:13" x14ac:dyDescent="0.25">
      <c r="A115" s="3" t="s">
        <v>22</v>
      </c>
      <c r="B115" t="s">
        <v>117</v>
      </c>
      <c r="C115" t="s">
        <v>49</v>
      </c>
      <c r="D115" s="6">
        <v>2.9999999999999998E-14</v>
      </c>
      <c r="E115">
        <v>52</v>
      </c>
      <c r="F115">
        <v>94.23</v>
      </c>
      <c r="G115" s="5" t="s">
        <v>95</v>
      </c>
      <c r="H115">
        <v>32503</v>
      </c>
      <c r="I115">
        <v>32553</v>
      </c>
      <c r="J115">
        <v>248</v>
      </c>
      <c r="K115">
        <v>197</v>
      </c>
      <c r="L115">
        <v>1</v>
      </c>
      <c r="M115">
        <v>2</v>
      </c>
    </row>
    <row r="116" spans="1:13" x14ac:dyDescent="0.25">
      <c r="A116" s="3" t="s">
        <v>22</v>
      </c>
      <c r="B116" t="s">
        <v>117</v>
      </c>
      <c r="C116" t="s">
        <v>49</v>
      </c>
      <c r="D116" s="6">
        <v>7.9999999999999994E-40</v>
      </c>
      <c r="E116">
        <v>148</v>
      </c>
      <c r="F116">
        <v>87.16</v>
      </c>
      <c r="G116" s="5">
        <v>163</v>
      </c>
      <c r="H116">
        <v>32317</v>
      </c>
      <c r="I116">
        <v>32459</v>
      </c>
      <c r="J116">
        <v>297</v>
      </c>
      <c r="K116">
        <v>150</v>
      </c>
      <c r="L116">
        <v>5</v>
      </c>
      <c r="M116">
        <v>14</v>
      </c>
    </row>
    <row r="117" spans="1:13" x14ac:dyDescent="0.25">
      <c r="A117" s="3" t="s">
        <v>22</v>
      </c>
      <c r="B117" t="s">
        <v>117</v>
      </c>
      <c r="C117" t="s">
        <v>45</v>
      </c>
      <c r="D117" s="6">
        <v>9.9999999999999997E-73</v>
      </c>
      <c r="E117">
        <v>194</v>
      </c>
      <c r="F117">
        <v>92.27</v>
      </c>
      <c r="G117" s="5">
        <v>272</v>
      </c>
      <c r="H117">
        <v>31052</v>
      </c>
      <c r="I117">
        <v>31242</v>
      </c>
      <c r="J117">
        <v>901</v>
      </c>
      <c r="K117">
        <v>708</v>
      </c>
      <c r="L117">
        <v>3</v>
      </c>
      <c r="M117">
        <v>12</v>
      </c>
    </row>
    <row r="118" spans="1:13" x14ac:dyDescent="0.25">
      <c r="A118" s="3" t="s">
        <v>22</v>
      </c>
      <c r="B118" t="s">
        <v>118</v>
      </c>
      <c r="C118" t="s">
        <v>45</v>
      </c>
      <c r="D118" s="6">
        <v>2E-8</v>
      </c>
      <c r="E118">
        <v>31</v>
      </c>
      <c r="F118">
        <v>100</v>
      </c>
      <c r="G118" s="5" t="s">
        <v>119</v>
      </c>
      <c r="H118">
        <v>98923</v>
      </c>
      <c r="I118">
        <v>98953</v>
      </c>
      <c r="J118">
        <v>1205</v>
      </c>
      <c r="K118">
        <v>1235</v>
      </c>
      <c r="L118">
        <v>0</v>
      </c>
      <c r="M118">
        <v>0</v>
      </c>
    </row>
    <row r="119" spans="1:13" x14ac:dyDescent="0.25">
      <c r="A119" s="3" t="s">
        <v>23</v>
      </c>
      <c r="B119" t="s">
        <v>123</v>
      </c>
      <c r="C119" t="s">
        <v>45</v>
      </c>
      <c r="D119" s="6">
        <v>9.9999999999999998E-46</v>
      </c>
      <c r="E119">
        <v>191</v>
      </c>
      <c r="F119">
        <v>85.86</v>
      </c>
      <c r="G119" s="5">
        <v>187</v>
      </c>
      <c r="H119">
        <v>1827628</v>
      </c>
      <c r="I119">
        <v>1827818</v>
      </c>
      <c r="J119">
        <v>467</v>
      </c>
      <c r="K119">
        <v>640</v>
      </c>
      <c r="L119">
        <v>17</v>
      </c>
      <c r="M119">
        <v>10</v>
      </c>
    </row>
    <row r="120" spans="1:13" x14ac:dyDescent="0.25">
      <c r="A120" s="3" t="s">
        <v>23</v>
      </c>
      <c r="B120" t="s">
        <v>123</v>
      </c>
      <c r="C120" t="s">
        <v>49</v>
      </c>
      <c r="D120" s="6">
        <v>4E-35</v>
      </c>
      <c r="E120">
        <v>95</v>
      </c>
      <c r="F120">
        <v>95.79</v>
      </c>
      <c r="G120" s="5">
        <v>152</v>
      </c>
      <c r="H120">
        <v>725548</v>
      </c>
      <c r="I120">
        <v>725642</v>
      </c>
      <c r="J120">
        <v>644</v>
      </c>
      <c r="K120">
        <v>551</v>
      </c>
      <c r="L120">
        <v>1</v>
      </c>
      <c r="M120">
        <v>3</v>
      </c>
    </row>
    <row r="121" spans="1:13" x14ac:dyDescent="0.25">
      <c r="A121" s="3" t="s">
        <v>23</v>
      </c>
      <c r="B121" t="s">
        <v>123</v>
      </c>
      <c r="C121" t="s">
        <v>49</v>
      </c>
      <c r="D121" s="6">
        <v>8.0000000000000001E-52</v>
      </c>
      <c r="E121">
        <v>127</v>
      </c>
      <c r="F121">
        <v>96.06</v>
      </c>
      <c r="G121" s="5">
        <v>207</v>
      </c>
      <c r="H121">
        <v>725365</v>
      </c>
      <c r="I121">
        <v>725491</v>
      </c>
      <c r="J121">
        <v>1012</v>
      </c>
      <c r="K121">
        <v>886</v>
      </c>
      <c r="L121">
        <v>0</v>
      </c>
      <c r="M121">
        <v>5</v>
      </c>
    </row>
    <row r="122" spans="1:13" x14ac:dyDescent="0.25">
      <c r="A122" s="3" t="s">
        <v>23</v>
      </c>
      <c r="B122" t="s">
        <v>123</v>
      </c>
      <c r="C122" t="s">
        <v>49</v>
      </c>
      <c r="D122" s="6">
        <v>8.9999999999999996E-17</v>
      </c>
      <c r="E122">
        <v>52</v>
      </c>
      <c r="F122">
        <v>98.08</v>
      </c>
      <c r="G122" s="5" t="s">
        <v>113</v>
      </c>
      <c r="H122">
        <v>725123</v>
      </c>
      <c r="I122">
        <v>725174</v>
      </c>
      <c r="J122">
        <v>720</v>
      </c>
      <c r="K122">
        <v>669</v>
      </c>
      <c r="L122">
        <v>0</v>
      </c>
      <c r="M122">
        <v>1</v>
      </c>
    </row>
    <row r="123" spans="1:13" x14ac:dyDescent="0.25">
      <c r="A123" s="3" t="s">
        <v>23</v>
      </c>
      <c r="B123" t="s">
        <v>123</v>
      </c>
      <c r="C123" t="s">
        <v>45</v>
      </c>
      <c r="D123" s="6">
        <v>1.9999999999999999E-48</v>
      </c>
      <c r="E123">
        <v>130</v>
      </c>
      <c r="F123">
        <v>93.85</v>
      </c>
      <c r="G123" s="5">
        <v>196</v>
      </c>
      <c r="H123">
        <v>724788</v>
      </c>
      <c r="I123">
        <v>724917</v>
      </c>
      <c r="J123">
        <v>473</v>
      </c>
      <c r="K123">
        <v>344</v>
      </c>
      <c r="L123">
        <v>0</v>
      </c>
      <c r="M123">
        <v>8</v>
      </c>
    </row>
    <row r="124" spans="1:13" x14ac:dyDescent="0.25">
      <c r="A124" s="3" t="s">
        <v>23</v>
      </c>
      <c r="B124" t="s">
        <v>122</v>
      </c>
      <c r="C124" t="s">
        <v>45</v>
      </c>
      <c r="D124" s="6">
        <v>5.0000000000000002E-43</v>
      </c>
      <c r="E124">
        <v>180</v>
      </c>
      <c r="F124">
        <v>85.56</v>
      </c>
      <c r="G124" s="5">
        <v>178</v>
      </c>
      <c r="H124">
        <v>944359</v>
      </c>
      <c r="I124">
        <v>944532</v>
      </c>
      <c r="J124">
        <v>1210</v>
      </c>
      <c r="K124">
        <v>1383</v>
      </c>
      <c r="L124">
        <v>12</v>
      </c>
      <c r="M124">
        <v>14</v>
      </c>
    </row>
    <row r="125" spans="1:13" x14ac:dyDescent="0.25">
      <c r="A125" s="3" t="s">
        <v>23</v>
      </c>
      <c r="B125" t="s">
        <v>122</v>
      </c>
      <c r="C125" t="s">
        <v>45</v>
      </c>
      <c r="D125" s="6">
        <v>9.9999999999999993E-40</v>
      </c>
      <c r="E125">
        <v>121</v>
      </c>
      <c r="F125">
        <v>91.74</v>
      </c>
      <c r="G125" s="5">
        <v>167</v>
      </c>
      <c r="H125">
        <v>944186</v>
      </c>
      <c r="I125">
        <v>944305</v>
      </c>
      <c r="J125">
        <v>1097</v>
      </c>
      <c r="K125">
        <v>1217</v>
      </c>
      <c r="L125">
        <v>1</v>
      </c>
      <c r="M125">
        <v>9</v>
      </c>
    </row>
    <row r="126" spans="1:13" x14ac:dyDescent="0.25">
      <c r="A126" s="3" t="s">
        <v>23</v>
      </c>
      <c r="B126" t="s">
        <v>124</v>
      </c>
      <c r="C126" t="s">
        <v>45</v>
      </c>
      <c r="D126" s="6">
        <v>1.9999999999999999E-75</v>
      </c>
      <c r="E126">
        <v>201</v>
      </c>
      <c r="F126">
        <v>92.54</v>
      </c>
      <c r="G126" s="5">
        <v>285</v>
      </c>
      <c r="H126">
        <v>1668409</v>
      </c>
      <c r="I126">
        <v>1668606</v>
      </c>
      <c r="J126">
        <v>701</v>
      </c>
      <c r="K126">
        <v>901</v>
      </c>
      <c r="L126">
        <v>3</v>
      </c>
      <c r="M126">
        <v>12</v>
      </c>
    </row>
    <row r="127" spans="1:13" x14ac:dyDescent="0.25">
      <c r="A127" s="3" t="s">
        <v>23</v>
      </c>
      <c r="B127" t="s">
        <v>124</v>
      </c>
      <c r="C127" t="s">
        <v>49</v>
      </c>
      <c r="D127" s="6">
        <v>1.9999999999999998E-21</v>
      </c>
      <c r="E127">
        <v>66</v>
      </c>
      <c r="F127">
        <v>95.45</v>
      </c>
      <c r="G127" s="5">
        <v>106</v>
      </c>
      <c r="H127">
        <v>1667270</v>
      </c>
      <c r="I127">
        <v>1667335</v>
      </c>
      <c r="J127">
        <v>235</v>
      </c>
      <c r="K127">
        <v>300</v>
      </c>
      <c r="L127">
        <v>0</v>
      </c>
      <c r="M127">
        <v>3</v>
      </c>
    </row>
    <row r="128" spans="1:13" x14ac:dyDescent="0.25">
      <c r="A128" s="3" t="s">
        <v>23</v>
      </c>
      <c r="B128" t="s">
        <v>124</v>
      </c>
      <c r="C128" t="s">
        <v>49</v>
      </c>
      <c r="D128" s="6">
        <v>3E-9</v>
      </c>
      <c r="E128">
        <v>48</v>
      </c>
      <c r="F128">
        <v>91.67</v>
      </c>
      <c r="G128" s="5" t="s">
        <v>73</v>
      </c>
      <c r="H128">
        <v>1667110</v>
      </c>
      <c r="I128">
        <v>1667156</v>
      </c>
      <c r="J128">
        <v>199</v>
      </c>
      <c r="K128">
        <v>246</v>
      </c>
      <c r="L128">
        <v>1</v>
      </c>
      <c r="M128">
        <v>3</v>
      </c>
    </row>
    <row r="129" spans="1:13" x14ac:dyDescent="0.25">
      <c r="A129" s="3" t="s">
        <v>23</v>
      </c>
      <c r="B129" t="s">
        <v>124</v>
      </c>
      <c r="C129" t="s">
        <v>49</v>
      </c>
      <c r="D129" s="6">
        <v>5E-52</v>
      </c>
      <c r="E129">
        <v>137</v>
      </c>
      <c r="F129">
        <v>94.16</v>
      </c>
      <c r="G129" s="5">
        <v>207</v>
      </c>
      <c r="H129">
        <v>1666971</v>
      </c>
      <c r="I129">
        <v>1667107</v>
      </c>
      <c r="J129">
        <v>29</v>
      </c>
      <c r="K129">
        <v>164</v>
      </c>
      <c r="L129">
        <v>1</v>
      </c>
      <c r="M129">
        <v>7</v>
      </c>
    </row>
    <row r="130" spans="1:13" x14ac:dyDescent="0.25">
      <c r="A130" s="3" t="s">
        <v>23</v>
      </c>
      <c r="B130" t="s">
        <v>120</v>
      </c>
      <c r="C130" t="s">
        <v>45</v>
      </c>
      <c r="D130" s="6">
        <v>1E-13</v>
      </c>
      <c r="E130">
        <v>49</v>
      </c>
      <c r="F130">
        <v>95.92</v>
      </c>
      <c r="G130" s="5" t="s">
        <v>60</v>
      </c>
      <c r="H130">
        <v>2167640</v>
      </c>
      <c r="I130">
        <v>2167688</v>
      </c>
      <c r="J130">
        <v>1296</v>
      </c>
      <c r="K130">
        <v>1344</v>
      </c>
      <c r="L130">
        <v>0</v>
      </c>
      <c r="M130">
        <v>2</v>
      </c>
    </row>
    <row r="131" spans="1:13" x14ac:dyDescent="0.25">
      <c r="A131" s="3" t="s">
        <v>23</v>
      </c>
      <c r="B131" t="s">
        <v>121</v>
      </c>
      <c r="C131" t="s">
        <v>45</v>
      </c>
      <c r="D131" s="6">
        <v>2.9999999999999999E-7</v>
      </c>
      <c r="E131">
        <v>31</v>
      </c>
      <c r="F131">
        <v>100</v>
      </c>
      <c r="G131" s="5" t="s">
        <v>119</v>
      </c>
      <c r="H131">
        <v>1089590</v>
      </c>
      <c r="I131">
        <v>1089620</v>
      </c>
      <c r="J131">
        <v>1205</v>
      </c>
      <c r="K131">
        <v>1235</v>
      </c>
      <c r="L131">
        <v>0</v>
      </c>
      <c r="M131">
        <v>0</v>
      </c>
    </row>
    <row r="132" spans="1:13" x14ac:dyDescent="0.25">
      <c r="A132" s="3" t="s">
        <v>24</v>
      </c>
      <c r="B132" t="s">
        <v>125</v>
      </c>
      <c r="C132" t="s">
        <v>49</v>
      </c>
      <c r="D132" s="6">
        <v>1E-26</v>
      </c>
      <c r="E132">
        <v>106</v>
      </c>
      <c r="F132">
        <v>87.74</v>
      </c>
      <c r="G132" s="5">
        <v>122</v>
      </c>
      <c r="H132">
        <v>2096339</v>
      </c>
      <c r="I132">
        <v>2096443</v>
      </c>
      <c r="J132">
        <v>499</v>
      </c>
      <c r="K132">
        <v>395</v>
      </c>
      <c r="L132">
        <v>2</v>
      </c>
      <c r="M132">
        <v>11</v>
      </c>
    </row>
    <row r="133" spans="1:13" x14ac:dyDescent="0.25">
      <c r="A133" s="3" t="s">
        <v>24</v>
      </c>
      <c r="B133" t="s">
        <v>125</v>
      </c>
      <c r="C133" t="s">
        <v>45</v>
      </c>
      <c r="D133" s="6">
        <v>3.0000000000000002E-77</v>
      </c>
      <c r="E133">
        <v>193</v>
      </c>
      <c r="F133">
        <v>93.78</v>
      </c>
      <c r="G133" s="5">
        <v>291</v>
      </c>
      <c r="H133">
        <v>2096116</v>
      </c>
      <c r="I133">
        <v>2096308</v>
      </c>
      <c r="J133">
        <v>1098</v>
      </c>
      <c r="K133">
        <v>906</v>
      </c>
      <c r="L133">
        <v>0</v>
      </c>
      <c r="M133">
        <v>12</v>
      </c>
    </row>
    <row r="134" spans="1:13" x14ac:dyDescent="0.25">
      <c r="A134" s="3" t="s">
        <v>24</v>
      </c>
      <c r="B134" t="s">
        <v>126</v>
      </c>
      <c r="C134" t="s">
        <v>49</v>
      </c>
      <c r="D134" s="6">
        <v>2.9999999999999999E-21</v>
      </c>
      <c r="E134">
        <v>154</v>
      </c>
      <c r="F134">
        <v>79.87</v>
      </c>
      <c r="G134" s="5">
        <v>104</v>
      </c>
      <c r="H134">
        <v>958611</v>
      </c>
      <c r="I134">
        <v>958757</v>
      </c>
      <c r="J134">
        <v>301</v>
      </c>
      <c r="K134">
        <v>150</v>
      </c>
      <c r="L134">
        <v>9</v>
      </c>
      <c r="M134">
        <v>22</v>
      </c>
    </row>
    <row r="135" spans="1:13" x14ac:dyDescent="0.25">
      <c r="A135" s="3" t="s">
        <v>24</v>
      </c>
      <c r="B135" t="s">
        <v>127</v>
      </c>
      <c r="C135" t="s">
        <v>45</v>
      </c>
      <c r="D135" s="6">
        <v>1E-26</v>
      </c>
      <c r="E135">
        <v>92</v>
      </c>
      <c r="F135">
        <v>90.22</v>
      </c>
      <c r="G135" s="5">
        <v>121</v>
      </c>
      <c r="H135">
        <v>256838</v>
      </c>
      <c r="I135">
        <v>256929</v>
      </c>
      <c r="J135">
        <v>1213</v>
      </c>
      <c r="K135">
        <v>1304</v>
      </c>
      <c r="L135">
        <v>0</v>
      </c>
      <c r="M135">
        <v>9</v>
      </c>
    </row>
    <row r="136" spans="1:13" x14ac:dyDescent="0.25">
      <c r="A136" s="3" t="s">
        <v>24</v>
      </c>
      <c r="B136" t="s">
        <v>127</v>
      </c>
      <c r="C136" t="s">
        <v>45</v>
      </c>
      <c r="D136" s="6">
        <v>3E-37</v>
      </c>
      <c r="E136">
        <v>117</v>
      </c>
      <c r="F136">
        <v>90.6</v>
      </c>
      <c r="G136" s="5">
        <v>156</v>
      </c>
      <c r="H136">
        <v>256627</v>
      </c>
      <c r="I136">
        <v>256743</v>
      </c>
      <c r="J136">
        <v>1099</v>
      </c>
      <c r="K136">
        <v>1215</v>
      </c>
      <c r="L136">
        <v>0</v>
      </c>
      <c r="M136">
        <v>11</v>
      </c>
    </row>
    <row r="137" spans="1:13" x14ac:dyDescent="0.25">
      <c r="A137" s="3" t="s">
        <v>24</v>
      </c>
      <c r="B137" t="s">
        <v>128</v>
      </c>
      <c r="C137" t="s">
        <v>45</v>
      </c>
      <c r="D137" s="6">
        <v>3E-32</v>
      </c>
      <c r="E137">
        <v>126</v>
      </c>
      <c r="F137">
        <v>86.51</v>
      </c>
      <c r="G137" s="5">
        <v>137</v>
      </c>
      <c r="H137">
        <v>23751</v>
      </c>
      <c r="I137">
        <v>23876</v>
      </c>
      <c r="J137">
        <v>65</v>
      </c>
      <c r="K137">
        <v>189</v>
      </c>
      <c r="L137">
        <v>1</v>
      </c>
      <c r="M137">
        <v>16</v>
      </c>
    </row>
    <row r="138" spans="1:13" x14ac:dyDescent="0.25">
      <c r="A138" s="3" t="s">
        <v>25</v>
      </c>
      <c r="B138" t="s">
        <v>129</v>
      </c>
      <c r="C138" t="s">
        <v>49</v>
      </c>
      <c r="D138" s="6">
        <v>1E-8</v>
      </c>
      <c r="E138">
        <v>48</v>
      </c>
      <c r="F138">
        <v>89.58</v>
      </c>
      <c r="G138" s="5" t="s">
        <v>94</v>
      </c>
      <c r="H138">
        <v>785413</v>
      </c>
      <c r="I138">
        <v>785460</v>
      </c>
      <c r="J138">
        <v>628</v>
      </c>
      <c r="K138">
        <v>675</v>
      </c>
      <c r="L138">
        <v>0</v>
      </c>
      <c r="M138">
        <v>5</v>
      </c>
    </row>
    <row r="139" spans="1:13" x14ac:dyDescent="0.25">
      <c r="A139" s="3" t="s">
        <v>25</v>
      </c>
      <c r="B139" t="s">
        <v>130</v>
      </c>
      <c r="C139" t="s">
        <v>45</v>
      </c>
      <c r="D139" s="6">
        <v>8.9999999999999996E-7</v>
      </c>
      <c r="E139">
        <v>29</v>
      </c>
      <c r="F139">
        <v>100</v>
      </c>
      <c r="G139" s="5" t="s">
        <v>115</v>
      </c>
      <c r="H139">
        <v>150020</v>
      </c>
      <c r="I139">
        <v>150048</v>
      </c>
      <c r="J139">
        <v>885</v>
      </c>
      <c r="K139">
        <v>913</v>
      </c>
      <c r="L139">
        <v>0</v>
      </c>
      <c r="M139">
        <v>0</v>
      </c>
    </row>
    <row r="140" spans="1:13" x14ac:dyDescent="0.25">
      <c r="A140" s="3" t="s">
        <v>25</v>
      </c>
      <c r="B140" t="s">
        <v>131</v>
      </c>
      <c r="C140" t="s">
        <v>49</v>
      </c>
      <c r="D140" s="6">
        <v>2E-50</v>
      </c>
      <c r="E140">
        <v>128</v>
      </c>
      <c r="F140">
        <v>94.53</v>
      </c>
      <c r="G140" s="5">
        <v>198</v>
      </c>
      <c r="H140">
        <v>111675</v>
      </c>
      <c r="I140">
        <v>111802</v>
      </c>
      <c r="J140">
        <v>160</v>
      </c>
      <c r="K140">
        <v>33</v>
      </c>
      <c r="L140">
        <v>0</v>
      </c>
      <c r="M140">
        <v>7</v>
      </c>
    </row>
    <row r="141" spans="1:13" x14ac:dyDescent="0.25">
      <c r="A141" s="3" t="s">
        <v>25</v>
      </c>
      <c r="B141" t="s">
        <v>131</v>
      </c>
      <c r="C141" t="s">
        <v>49</v>
      </c>
      <c r="D141" s="6">
        <v>8.0000000000000006E-15</v>
      </c>
      <c r="E141">
        <v>52</v>
      </c>
      <c r="F141">
        <v>94.23</v>
      </c>
      <c r="G141" s="5" t="s">
        <v>60</v>
      </c>
      <c r="H141">
        <v>111620</v>
      </c>
      <c r="I141">
        <v>111671</v>
      </c>
      <c r="J141">
        <v>245</v>
      </c>
      <c r="K141">
        <v>194</v>
      </c>
      <c r="L141">
        <v>0</v>
      </c>
      <c r="M141">
        <v>3</v>
      </c>
    </row>
    <row r="142" spans="1:13" x14ac:dyDescent="0.25">
      <c r="A142" s="3" t="s">
        <v>25</v>
      </c>
      <c r="B142" t="s">
        <v>131</v>
      </c>
      <c r="C142" t="s">
        <v>45</v>
      </c>
      <c r="D142" s="6">
        <v>2E-66</v>
      </c>
      <c r="E142">
        <v>201</v>
      </c>
      <c r="F142">
        <v>90.05</v>
      </c>
      <c r="G142" s="5">
        <v>252</v>
      </c>
      <c r="H142">
        <v>110179</v>
      </c>
      <c r="I142">
        <v>110370</v>
      </c>
      <c r="J142">
        <v>901</v>
      </c>
      <c r="K142">
        <v>701</v>
      </c>
      <c r="L142">
        <v>9</v>
      </c>
      <c r="M142">
        <v>11</v>
      </c>
    </row>
    <row r="143" spans="1:13" x14ac:dyDescent="0.25">
      <c r="A143" s="3" t="s">
        <v>25</v>
      </c>
      <c r="B143" t="s">
        <v>132</v>
      </c>
      <c r="C143" t="s">
        <v>45</v>
      </c>
      <c r="D143" s="6">
        <v>3.0000000000000002E-36</v>
      </c>
      <c r="E143">
        <v>117</v>
      </c>
      <c r="F143">
        <v>89.74</v>
      </c>
      <c r="G143" s="5">
        <v>150</v>
      </c>
      <c r="H143">
        <v>41634</v>
      </c>
      <c r="I143">
        <v>41750</v>
      </c>
      <c r="J143">
        <v>1105</v>
      </c>
      <c r="K143">
        <v>1221</v>
      </c>
      <c r="L143">
        <v>0</v>
      </c>
      <c r="M143">
        <v>12</v>
      </c>
    </row>
    <row r="144" spans="1:13" x14ac:dyDescent="0.25">
      <c r="A144" s="3" t="s">
        <v>25</v>
      </c>
      <c r="B144" t="s">
        <v>133</v>
      </c>
      <c r="C144" t="s">
        <v>49</v>
      </c>
      <c r="D144" s="6">
        <v>3E-28</v>
      </c>
      <c r="E144">
        <v>94</v>
      </c>
      <c r="F144">
        <v>90.43</v>
      </c>
      <c r="G144" s="5">
        <v>122</v>
      </c>
      <c r="H144">
        <v>50480</v>
      </c>
      <c r="I144">
        <v>50572</v>
      </c>
      <c r="J144">
        <v>488</v>
      </c>
      <c r="K144">
        <v>395</v>
      </c>
      <c r="L144">
        <v>1</v>
      </c>
      <c r="M144">
        <v>8</v>
      </c>
    </row>
    <row r="145" spans="1:13" x14ac:dyDescent="0.25">
      <c r="A145" s="3" t="s">
        <v>25</v>
      </c>
      <c r="B145" t="s">
        <v>133</v>
      </c>
      <c r="C145" t="s">
        <v>45</v>
      </c>
      <c r="D145" s="6">
        <v>2E-79</v>
      </c>
      <c r="E145">
        <v>206</v>
      </c>
      <c r="F145">
        <v>92.23</v>
      </c>
      <c r="G145" s="5">
        <v>292</v>
      </c>
      <c r="H145">
        <v>50239</v>
      </c>
      <c r="I145">
        <v>50444</v>
      </c>
      <c r="J145">
        <v>1104</v>
      </c>
      <c r="K145">
        <v>899</v>
      </c>
      <c r="L145">
        <v>0</v>
      </c>
      <c r="M145">
        <v>16</v>
      </c>
    </row>
    <row r="146" spans="1:13" x14ac:dyDescent="0.25">
      <c r="A146" s="3" t="s">
        <v>26</v>
      </c>
      <c r="B146" t="s">
        <v>263</v>
      </c>
      <c r="C146" t="s">
        <v>264</v>
      </c>
      <c r="D146" s="6">
        <v>4.9999999999999997E-68</v>
      </c>
      <c r="E146">
        <v>189</v>
      </c>
      <c r="F146">
        <v>91.53</v>
      </c>
      <c r="G146" s="5">
        <v>259</v>
      </c>
      <c r="H146">
        <v>795156</v>
      </c>
      <c r="I146">
        <v>795342</v>
      </c>
      <c r="J146">
        <v>1591</v>
      </c>
      <c r="K146">
        <v>1403</v>
      </c>
      <c r="L146">
        <v>2</v>
      </c>
      <c r="M146">
        <v>14</v>
      </c>
    </row>
    <row r="147" spans="1:13" x14ac:dyDescent="0.25">
      <c r="A147" s="3" t="s">
        <v>27</v>
      </c>
      <c r="B147" t="s">
        <v>136</v>
      </c>
      <c r="C147" t="s">
        <v>54</v>
      </c>
      <c r="D147" s="6">
        <v>6.9999999999999997E-31</v>
      </c>
      <c r="E147">
        <v>174</v>
      </c>
      <c r="F147">
        <v>81.03</v>
      </c>
      <c r="G147" s="5">
        <v>132</v>
      </c>
      <c r="H147">
        <v>10673</v>
      </c>
      <c r="I147">
        <v>10843</v>
      </c>
      <c r="J147">
        <v>632</v>
      </c>
      <c r="K147">
        <v>464</v>
      </c>
      <c r="L147">
        <v>8</v>
      </c>
      <c r="M147">
        <v>25</v>
      </c>
    </row>
    <row r="148" spans="1:13" x14ac:dyDescent="0.25">
      <c r="A148" s="3" t="s">
        <v>27</v>
      </c>
      <c r="B148" t="s">
        <v>138</v>
      </c>
      <c r="C148" t="s">
        <v>54</v>
      </c>
      <c r="D148" s="6">
        <v>7.9999999999999995E-11</v>
      </c>
      <c r="E148">
        <v>58</v>
      </c>
      <c r="F148">
        <v>87.93</v>
      </c>
      <c r="G148" s="5" t="s">
        <v>73</v>
      </c>
      <c r="H148">
        <v>47731</v>
      </c>
      <c r="I148">
        <v>47788</v>
      </c>
      <c r="J148">
        <v>6</v>
      </c>
      <c r="K148">
        <v>59</v>
      </c>
      <c r="L148">
        <v>4</v>
      </c>
      <c r="M148">
        <v>3</v>
      </c>
    </row>
    <row r="149" spans="1:13" x14ac:dyDescent="0.25">
      <c r="A149" s="3" t="s">
        <v>27</v>
      </c>
      <c r="B149" t="s">
        <v>139</v>
      </c>
      <c r="C149" t="s">
        <v>53</v>
      </c>
      <c r="D149" s="6">
        <v>5.0000000000000003E-10</v>
      </c>
      <c r="E149">
        <v>35</v>
      </c>
      <c r="F149">
        <v>100</v>
      </c>
      <c r="G149" s="5" t="s">
        <v>73</v>
      </c>
      <c r="H149">
        <v>294020</v>
      </c>
      <c r="I149">
        <v>294054</v>
      </c>
      <c r="J149">
        <v>809</v>
      </c>
      <c r="K149">
        <v>843</v>
      </c>
      <c r="L149">
        <v>0</v>
      </c>
      <c r="M149">
        <v>0</v>
      </c>
    </row>
    <row r="150" spans="1:13" x14ac:dyDescent="0.25">
      <c r="A150" s="3" t="s">
        <v>27</v>
      </c>
      <c r="B150" t="s">
        <v>140</v>
      </c>
      <c r="C150" t="s">
        <v>53</v>
      </c>
      <c r="D150" s="6">
        <v>1.9999999999999999E-39</v>
      </c>
      <c r="E150">
        <v>176</v>
      </c>
      <c r="F150">
        <v>83.52</v>
      </c>
      <c r="G150" s="5">
        <v>159</v>
      </c>
      <c r="H150">
        <v>49068</v>
      </c>
      <c r="I150">
        <v>49238</v>
      </c>
      <c r="J150">
        <v>1433</v>
      </c>
      <c r="K150">
        <v>1258</v>
      </c>
      <c r="L150">
        <v>5</v>
      </c>
      <c r="M150">
        <v>24</v>
      </c>
    </row>
    <row r="151" spans="1:13" x14ac:dyDescent="0.25">
      <c r="A151" s="3" t="s">
        <v>27</v>
      </c>
      <c r="B151" t="s">
        <v>142</v>
      </c>
      <c r="C151" t="s">
        <v>69</v>
      </c>
      <c r="D151" s="6">
        <v>2.0000000000000001E-32</v>
      </c>
      <c r="E151">
        <v>96</v>
      </c>
      <c r="F151">
        <v>92.71</v>
      </c>
      <c r="G151" s="5">
        <v>139</v>
      </c>
      <c r="H151">
        <v>140176</v>
      </c>
      <c r="I151">
        <v>140271</v>
      </c>
      <c r="J151">
        <v>1221</v>
      </c>
      <c r="K151">
        <v>1316</v>
      </c>
      <c r="L151">
        <v>0</v>
      </c>
      <c r="M151">
        <v>7</v>
      </c>
    </row>
    <row r="152" spans="1:13" x14ac:dyDescent="0.25">
      <c r="A152" s="3" t="s">
        <v>27</v>
      </c>
      <c r="B152" t="s">
        <v>142</v>
      </c>
      <c r="C152" t="s">
        <v>68</v>
      </c>
      <c r="D152" s="6">
        <v>2.0000000000000001E-26</v>
      </c>
      <c r="E152">
        <v>67</v>
      </c>
      <c r="F152">
        <v>98.51</v>
      </c>
      <c r="G152" s="5">
        <v>119</v>
      </c>
      <c r="H152">
        <v>140040</v>
      </c>
      <c r="I152">
        <v>140106</v>
      </c>
      <c r="J152">
        <v>899</v>
      </c>
      <c r="K152">
        <v>965</v>
      </c>
      <c r="L152">
        <v>0</v>
      </c>
      <c r="M152">
        <v>1</v>
      </c>
    </row>
    <row r="153" spans="1:13" x14ac:dyDescent="0.25">
      <c r="A153" s="3" t="s">
        <v>27</v>
      </c>
      <c r="B153" t="s">
        <v>143</v>
      </c>
      <c r="C153" t="s">
        <v>54</v>
      </c>
      <c r="D153" s="6">
        <v>1.9999999999999999E-20</v>
      </c>
      <c r="E153">
        <v>65</v>
      </c>
      <c r="F153">
        <v>93.85</v>
      </c>
      <c r="G153" s="5" t="s">
        <v>72</v>
      </c>
      <c r="H153">
        <v>38026</v>
      </c>
      <c r="I153">
        <v>38090</v>
      </c>
      <c r="J153">
        <v>342</v>
      </c>
      <c r="K153">
        <v>406</v>
      </c>
      <c r="L153">
        <v>0</v>
      </c>
      <c r="M153">
        <v>4</v>
      </c>
    </row>
    <row r="154" spans="1:13" x14ac:dyDescent="0.25">
      <c r="A154" s="3" t="s">
        <v>27</v>
      </c>
      <c r="B154" t="s">
        <v>143</v>
      </c>
      <c r="C154" t="s">
        <v>54</v>
      </c>
      <c r="D154" s="6">
        <v>1.0000000000000001E-32</v>
      </c>
      <c r="E154">
        <v>99</v>
      </c>
      <c r="F154">
        <v>91.92</v>
      </c>
      <c r="G154" s="5">
        <v>139</v>
      </c>
      <c r="H154">
        <v>37914</v>
      </c>
      <c r="I154">
        <v>38012</v>
      </c>
      <c r="J154">
        <v>821</v>
      </c>
      <c r="K154">
        <v>919</v>
      </c>
      <c r="L154">
        <v>0</v>
      </c>
      <c r="M154">
        <v>8</v>
      </c>
    </row>
    <row r="155" spans="1:13" x14ac:dyDescent="0.25">
      <c r="A155" s="3" t="s">
        <v>27</v>
      </c>
      <c r="B155" t="s">
        <v>134</v>
      </c>
      <c r="C155" t="s">
        <v>69</v>
      </c>
      <c r="D155" s="6">
        <v>9.9999999999999997E-48</v>
      </c>
      <c r="E155">
        <v>119</v>
      </c>
      <c r="F155">
        <v>94.96</v>
      </c>
      <c r="G155" s="5">
        <v>187</v>
      </c>
      <c r="H155">
        <v>17887</v>
      </c>
      <c r="I155">
        <v>18005</v>
      </c>
      <c r="J155">
        <v>877</v>
      </c>
      <c r="K155">
        <v>759</v>
      </c>
      <c r="L155">
        <v>0</v>
      </c>
      <c r="M155">
        <v>6</v>
      </c>
    </row>
    <row r="156" spans="1:13" x14ac:dyDescent="0.25">
      <c r="A156" s="3" t="s">
        <v>27</v>
      </c>
      <c r="B156" t="s">
        <v>134</v>
      </c>
      <c r="C156" t="s">
        <v>68</v>
      </c>
      <c r="D156" s="6">
        <v>3.0000000000000003E-29</v>
      </c>
      <c r="E156">
        <v>93</v>
      </c>
      <c r="F156">
        <v>91.4</v>
      </c>
      <c r="G156" s="5">
        <v>126</v>
      </c>
      <c r="H156">
        <v>17763</v>
      </c>
      <c r="I156">
        <v>17854</v>
      </c>
      <c r="J156">
        <v>483</v>
      </c>
      <c r="K156">
        <v>391</v>
      </c>
      <c r="L156">
        <v>1</v>
      </c>
      <c r="M156">
        <v>7</v>
      </c>
    </row>
    <row r="157" spans="1:13" x14ac:dyDescent="0.25">
      <c r="A157" s="3" t="s">
        <v>27</v>
      </c>
      <c r="B157" t="s">
        <v>134</v>
      </c>
      <c r="C157" t="s">
        <v>69</v>
      </c>
      <c r="D157" s="6">
        <v>9.9999999999999997E-29</v>
      </c>
      <c r="E157">
        <v>85</v>
      </c>
      <c r="F157">
        <v>92.94</v>
      </c>
      <c r="G157" s="5">
        <v>124</v>
      </c>
      <c r="H157">
        <v>17542</v>
      </c>
      <c r="I157">
        <v>17626</v>
      </c>
      <c r="J157">
        <v>627</v>
      </c>
      <c r="K157">
        <v>543</v>
      </c>
      <c r="L157">
        <v>0</v>
      </c>
      <c r="M157">
        <v>6</v>
      </c>
    </row>
    <row r="158" spans="1:13" x14ac:dyDescent="0.25">
      <c r="A158" s="3" t="s">
        <v>27</v>
      </c>
      <c r="B158" t="s">
        <v>134</v>
      </c>
      <c r="C158" t="s">
        <v>54</v>
      </c>
      <c r="D158" s="6">
        <v>3.9999999999999997E-77</v>
      </c>
      <c r="E158">
        <v>238</v>
      </c>
      <c r="F158">
        <v>88.66</v>
      </c>
      <c r="G158" s="5">
        <v>285</v>
      </c>
      <c r="H158">
        <v>17306</v>
      </c>
      <c r="I158">
        <v>17543</v>
      </c>
      <c r="J158">
        <v>1145</v>
      </c>
      <c r="K158">
        <v>914</v>
      </c>
      <c r="L158">
        <v>6</v>
      </c>
      <c r="M158">
        <v>21</v>
      </c>
    </row>
    <row r="159" spans="1:13" x14ac:dyDescent="0.25">
      <c r="A159" s="3" t="s">
        <v>27</v>
      </c>
      <c r="B159" t="s">
        <v>135</v>
      </c>
      <c r="C159" t="s">
        <v>69</v>
      </c>
      <c r="D159" s="6">
        <v>2.0000000000000001E-54</v>
      </c>
      <c r="E159">
        <v>150</v>
      </c>
      <c r="F159">
        <v>92</v>
      </c>
      <c r="G159" s="5">
        <v>211</v>
      </c>
      <c r="H159">
        <v>55411</v>
      </c>
      <c r="I159">
        <v>55560</v>
      </c>
      <c r="J159">
        <v>160</v>
      </c>
      <c r="K159">
        <v>11</v>
      </c>
      <c r="L159">
        <v>0</v>
      </c>
      <c r="M159">
        <v>12</v>
      </c>
    </row>
    <row r="160" spans="1:13" x14ac:dyDescent="0.25">
      <c r="A160" s="3" t="s">
        <v>27</v>
      </c>
      <c r="B160" t="s">
        <v>135</v>
      </c>
      <c r="C160" t="s">
        <v>54</v>
      </c>
      <c r="D160" s="6">
        <v>4.0000000000000003E-37</v>
      </c>
      <c r="E160">
        <v>99</v>
      </c>
      <c r="F160">
        <v>94.95</v>
      </c>
      <c r="G160" s="5">
        <v>154</v>
      </c>
      <c r="H160">
        <v>54053</v>
      </c>
      <c r="I160">
        <v>54150</v>
      </c>
      <c r="J160">
        <v>486</v>
      </c>
      <c r="K160">
        <v>388</v>
      </c>
      <c r="L160">
        <v>1</v>
      </c>
      <c r="M160">
        <v>4</v>
      </c>
    </row>
    <row r="161" spans="1:13" x14ac:dyDescent="0.25">
      <c r="A161" s="3" t="s">
        <v>27</v>
      </c>
      <c r="B161" t="s">
        <v>135</v>
      </c>
      <c r="C161" t="s">
        <v>54</v>
      </c>
      <c r="D161" s="6">
        <v>4.9999999999999997E-21</v>
      </c>
      <c r="E161">
        <v>72</v>
      </c>
      <c r="F161">
        <v>91.67</v>
      </c>
      <c r="G161" s="5">
        <v>100</v>
      </c>
      <c r="H161">
        <v>53807</v>
      </c>
      <c r="I161">
        <v>53878</v>
      </c>
      <c r="J161">
        <v>808</v>
      </c>
      <c r="K161">
        <v>737</v>
      </c>
      <c r="L161">
        <v>0</v>
      </c>
      <c r="M161">
        <v>6</v>
      </c>
    </row>
    <row r="162" spans="1:13" x14ac:dyDescent="0.25">
      <c r="A162" s="3" t="s">
        <v>27</v>
      </c>
      <c r="B162" t="s">
        <v>137</v>
      </c>
      <c r="C162" t="s">
        <v>54</v>
      </c>
      <c r="D162" s="6">
        <v>7.0000000000000003E-38</v>
      </c>
      <c r="E162">
        <v>94</v>
      </c>
      <c r="F162">
        <v>95.74</v>
      </c>
      <c r="G162" s="5">
        <v>152</v>
      </c>
      <c r="H162">
        <v>2748</v>
      </c>
      <c r="I162">
        <v>2841</v>
      </c>
      <c r="J162">
        <v>260</v>
      </c>
      <c r="K162">
        <v>167</v>
      </c>
      <c r="L162">
        <v>0</v>
      </c>
      <c r="M162">
        <v>4</v>
      </c>
    </row>
    <row r="163" spans="1:13" x14ac:dyDescent="0.25">
      <c r="A163" s="3" t="s">
        <v>27</v>
      </c>
      <c r="B163" t="s">
        <v>141</v>
      </c>
      <c r="C163" t="s">
        <v>68</v>
      </c>
      <c r="D163" s="6">
        <v>1.9999999999999999E-88</v>
      </c>
      <c r="E163">
        <v>292</v>
      </c>
      <c r="F163">
        <v>87.67</v>
      </c>
      <c r="G163" s="5">
        <v>324</v>
      </c>
      <c r="H163">
        <v>59572</v>
      </c>
      <c r="I163">
        <v>59847</v>
      </c>
      <c r="J163">
        <v>1243</v>
      </c>
      <c r="K163">
        <v>953</v>
      </c>
      <c r="L163">
        <v>17</v>
      </c>
      <c r="M163">
        <v>19</v>
      </c>
    </row>
    <row r="164" spans="1:13" x14ac:dyDescent="0.25">
      <c r="A164" s="3" t="s">
        <v>28</v>
      </c>
      <c r="B164" t="s">
        <v>144</v>
      </c>
      <c r="C164" t="s">
        <v>68</v>
      </c>
      <c r="D164" s="6">
        <v>8.0000000000000006E-17</v>
      </c>
      <c r="E164">
        <v>61</v>
      </c>
      <c r="F164">
        <v>93.44</v>
      </c>
      <c r="G164" s="5" t="s">
        <v>113</v>
      </c>
      <c r="H164">
        <v>4514499</v>
      </c>
      <c r="I164">
        <v>4514559</v>
      </c>
      <c r="J164">
        <v>965</v>
      </c>
      <c r="K164">
        <v>905</v>
      </c>
      <c r="L164">
        <v>0</v>
      </c>
      <c r="M164">
        <v>4</v>
      </c>
    </row>
    <row r="165" spans="1:13" x14ac:dyDescent="0.25">
      <c r="A165" s="3" t="s">
        <v>28</v>
      </c>
      <c r="B165" t="s">
        <v>144</v>
      </c>
      <c r="C165" t="s">
        <v>68</v>
      </c>
      <c r="D165" s="6">
        <v>4E-35</v>
      </c>
      <c r="E165">
        <v>97</v>
      </c>
      <c r="F165">
        <v>94.85</v>
      </c>
      <c r="G165" s="5">
        <v>152</v>
      </c>
      <c r="H165">
        <v>4514326</v>
      </c>
      <c r="I165">
        <v>4514422</v>
      </c>
      <c r="J165">
        <v>1324</v>
      </c>
      <c r="K165">
        <v>1228</v>
      </c>
      <c r="L165">
        <v>0</v>
      </c>
      <c r="M165">
        <v>5</v>
      </c>
    </row>
    <row r="166" spans="1:13" x14ac:dyDescent="0.25">
      <c r="A166" s="3" t="s">
        <v>28</v>
      </c>
      <c r="B166" t="s">
        <v>145</v>
      </c>
      <c r="C166" t="s">
        <v>54</v>
      </c>
      <c r="D166" s="6">
        <v>1.0000000000000001E-17</v>
      </c>
      <c r="E166">
        <v>68</v>
      </c>
      <c r="F166">
        <v>91.18</v>
      </c>
      <c r="G166" s="5" t="s">
        <v>97</v>
      </c>
      <c r="H166">
        <v>632289</v>
      </c>
      <c r="I166">
        <v>632356</v>
      </c>
      <c r="J166">
        <v>741</v>
      </c>
      <c r="K166">
        <v>808</v>
      </c>
      <c r="L166">
        <v>0</v>
      </c>
      <c r="M166">
        <v>6</v>
      </c>
    </row>
    <row r="167" spans="1:13" x14ac:dyDescent="0.25">
      <c r="A167" s="3" t="s">
        <v>28</v>
      </c>
      <c r="B167" t="s">
        <v>145</v>
      </c>
      <c r="C167" t="s">
        <v>54</v>
      </c>
      <c r="D167" s="6">
        <v>2E-16</v>
      </c>
      <c r="E167">
        <v>54</v>
      </c>
      <c r="F167">
        <v>96.3</v>
      </c>
      <c r="G167" s="5" t="s">
        <v>70</v>
      </c>
      <c r="H167">
        <v>632226</v>
      </c>
      <c r="I167">
        <v>632279</v>
      </c>
      <c r="J167">
        <v>620</v>
      </c>
      <c r="K167">
        <v>673</v>
      </c>
      <c r="L167">
        <v>0</v>
      </c>
      <c r="M167">
        <v>2</v>
      </c>
    </row>
    <row r="168" spans="1:13" x14ac:dyDescent="0.25">
      <c r="A168" s="3" t="s">
        <v>28</v>
      </c>
      <c r="B168" t="s">
        <v>145</v>
      </c>
      <c r="C168" t="s">
        <v>54</v>
      </c>
      <c r="D168" s="6">
        <v>3.0000000000000003E-29</v>
      </c>
      <c r="E168">
        <v>102</v>
      </c>
      <c r="F168">
        <v>90.2</v>
      </c>
      <c r="G168" s="5">
        <v>132</v>
      </c>
      <c r="H168">
        <v>632076</v>
      </c>
      <c r="I168">
        <v>632176</v>
      </c>
      <c r="J168">
        <v>385</v>
      </c>
      <c r="K168">
        <v>486</v>
      </c>
      <c r="L168">
        <v>1</v>
      </c>
      <c r="M168">
        <v>9</v>
      </c>
    </row>
    <row r="169" spans="1:13" x14ac:dyDescent="0.25">
      <c r="A169" s="3" t="s">
        <v>28</v>
      </c>
      <c r="B169" t="s">
        <v>145</v>
      </c>
      <c r="C169" t="s">
        <v>69</v>
      </c>
      <c r="D169" s="6">
        <v>1E-51</v>
      </c>
      <c r="E169">
        <v>253</v>
      </c>
      <c r="F169">
        <v>83</v>
      </c>
      <c r="G169" s="5">
        <v>206</v>
      </c>
      <c r="H169">
        <v>630650</v>
      </c>
      <c r="I169">
        <v>630879</v>
      </c>
      <c r="J169">
        <v>11</v>
      </c>
      <c r="K169">
        <v>261</v>
      </c>
      <c r="L169">
        <v>25</v>
      </c>
      <c r="M169">
        <v>18</v>
      </c>
    </row>
    <row r="170" spans="1:13" x14ac:dyDescent="0.25">
      <c r="A170" s="3" t="s">
        <v>28</v>
      </c>
      <c r="B170" t="s">
        <v>148</v>
      </c>
      <c r="C170" t="s">
        <v>69</v>
      </c>
      <c r="D170" s="6">
        <v>9.9999999999999995E-8</v>
      </c>
      <c r="E170">
        <v>32</v>
      </c>
      <c r="F170">
        <v>100</v>
      </c>
      <c r="G170" s="5" t="s">
        <v>63</v>
      </c>
      <c r="H170">
        <v>1971446</v>
      </c>
      <c r="I170">
        <v>1971477</v>
      </c>
      <c r="J170">
        <v>1084</v>
      </c>
      <c r="K170">
        <v>1115</v>
      </c>
      <c r="L170">
        <v>0</v>
      </c>
      <c r="M170">
        <v>0</v>
      </c>
    </row>
    <row r="171" spans="1:13" x14ac:dyDescent="0.25">
      <c r="A171" s="3" t="s">
        <v>28</v>
      </c>
      <c r="B171" t="s">
        <v>148</v>
      </c>
      <c r="C171" t="s">
        <v>69</v>
      </c>
      <c r="D171" s="6">
        <v>7.0000000000000003E-74</v>
      </c>
      <c r="E171">
        <v>298</v>
      </c>
      <c r="F171">
        <v>84.9</v>
      </c>
      <c r="G171" s="5">
        <v>279</v>
      </c>
      <c r="H171">
        <v>1971150</v>
      </c>
      <c r="I171">
        <v>1971431</v>
      </c>
      <c r="J171">
        <v>946</v>
      </c>
      <c r="K171">
        <v>1236</v>
      </c>
      <c r="L171">
        <v>23</v>
      </c>
      <c r="M171">
        <v>22</v>
      </c>
    </row>
    <row r="172" spans="1:13" x14ac:dyDescent="0.25">
      <c r="A172" s="3" t="s">
        <v>28</v>
      </c>
      <c r="B172" t="s">
        <v>148</v>
      </c>
      <c r="C172" t="s">
        <v>53</v>
      </c>
      <c r="D172" s="6">
        <v>2.0000000000000002E-15</v>
      </c>
      <c r="E172">
        <v>62</v>
      </c>
      <c r="F172">
        <v>91.94</v>
      </c>
      <c r="G172" s="5" t="s">
        <v>104</v>
      </c>
      <c r="H172">
        <v>728290</v>
      </c>
      <c r="I172">
        <v>728351</v>
      </c>
      <c r="J172">
        <v>423</v>
      </c>
      <c r="K172">
        <v>363</v>
      </c>
      <c r="L172">
        <v>1</v>
      </c>
      <c r="M172">
        <v>4</v>
      </c>
    </row>
    <row r="173" spans="1:13" x14ac:dyDescent="0.25">
      <c r="A173" s="3" t="s">
        <v>28</v>
      </c>
      <c r="B173" t="s">
        <v>148</v>
      </c>
      <c r="C173" t="s">
        <v>54</v>
      </c>
      <c r="D173" s="6">
        <v>8E-14</v>
      </c>
      <c r="E173">
        <v>46</v>
      </c>
      <c r="F173">
        <v>97.83</v>
      </c>
      <c r="G173" s="5" t="s">
        <v>60</v>
      </c>
      <c r="H173">
        <v>728226</v>
      </c>
      <c r="I173">
        <v>728271</v>
      </c>
      <c r="J173">
        <v>356</v>
      </c>
      <c r="K173">
        <v>311</v>
      </c>
      <c r="L173">
        <v>0</v>
      </c>
      <c r="M173">
        <v>1</v>
      </c>
    </row>
    <row r="174" spans="1:13" x14ac:dyDescent="0.25">
      <c r="A174" s="3" t="s">
        <v>28</v>
      </c>
      <c r="B174" t="s">
        <v>149</v>
      </c>
      <c r="C174" t="s">
        <v>54</v>
      </c>
      <c r="D174" s="6">
        <v>9.9999999999999998E-46</v>
      </c>
      <c r="E174">
        <v>176</v>
      </c>
      <c r="F174">
        <v>86.36</v>
      </c>
      <c r="G174" s="5">
        <v>185</v>
      </c>
      <c r="H174">
        <v>287083</v>
      </c>
      <c r="I174">
        <v>287254</v>
      </c>
      <c r="J174">
        <v>1241</v>
      </c>
      <c r="K174">
        <v>1412</v>
      </c>
      <c r="L174">
        <v>8</v>
      </c>
      <c r="M174">
        <v>16</v>
      </c>
    </row>
    <row r="175" spans="1:13" x14ac:dyDescent="0.25">
      <c r="A175" s="3" t="s">
        <v>28</v>
      </c>
      <c r="B175" t="s">
        <v>149</v>
      </c>
      <c r="C175" t="s">
        <v>53</v>
      </c>
      <c r="D175" s="6">
        <v>1E-56</v>
      </c>
      <c r="E175">
        <v>244</v>
      </c>
      <c r="F175">
        <v>84.02</v>
      </c>
      <c r="G175" s="5">
        <v>222</v>
      </c>
      <c r="H175">
        <v>50378</v>
      </c>
      <c r="I175">
        <v>50618</v>
      </c>
      <c r="J175">
        <v>930</v>
      </c>
      <c r="K175">
        <v>1162</v>
      </c>
      <c r="L175">
        <v>14</v>
      </c>
      <c r="M175">
        <v>25</v>
      </c>
    </row>
    <row r="176" spans="1:13" x14ac:dyDescent="0.25">
      <c r="A176" s="3" t="s">
        <v>28</v>
      </c>
      <c r="B176" t="s">
        <v>149</v>
      </c>
      <c r="C176" t="s">
        <v>68</v>
      </c>
      <c r="D176" s="6">
        <v>4.0000000000000003E-31</v>
      </c>
      <c r="E176">
        <v>90</v>
      </c>
      <c r="F176">
        <v>94.44</v>
      </c>
      <c r="G176" s="5">
        <v>137</v>
      </c>
      <c r="H176">
        <v>50289</v>
      </c>
      <c r="I176">
        <v>50378</v>
      </c>
      <c r="J176">
        <v>538</v>
      </c>
      <c r="K176">
        <v>626</v>
      </c>
      <c r="L176">
        <v>1</v>
      </c>
      <c r="M176">
        <v>4</v>
      </c>
    </row>
    <row r="177" spans="1:13" x14ac:dyDescent="0.25">
      <c r="A177" s="3" t="s">
        <v>28</v>
      </c>
      <c r="B177" t="s">
        <v>149</v>
      </c>
      <c r="C177" t="s">
        <v>68</v>
      </c>
      <c r="D177" s="6">
        <v>8.0000000000000004E-33</v>
      </c>
      <c r="E177">
        <v>93</v>
      </c>
      <c r="F177">
        <v>94.62</v>
      </c>
      <c r="G177" s="5">
        <v>143</v>
      </c>
      <c r="H177">
        <v>50068</v>
      </c>
      <c r="I177">
        <v>50159</v>
      </c>
      <c r="J177">
        <v>391</v>
      </c>
      <c r="K177">
        <v>483</v>
      </c>
      <c r="L177">
        <v>1</v>
      </c>
      <c r="M177">
        <v>4</v>
      </c>
    </row>
    <row r="178" spans="1:13" x14ac:dyDescent="0.25">
      <c r="A178" s="3" t="s">
        <v>28</v>
      </c>
      <c r="B178" t="s">
        <v>149</v>
      </c>
      <c r="C178" t="s">
        <v>68</v>
      </c>
      <c r="D178" s="6">
        <v>2.0000000000000002E-43</v>
      </c>
      <c r="E178">
        <v>118</v>
      </c>
      <c r="F178">
        <v>94.07</v>
      </c>
      <c r="G178" s="5">
        <v>178</v>
      </c>
      <c r="H178">
        <v>49918</v>
      </c>
      <c r="I178">
        <v>50035</v>
      </c>
      <c r="J178">
        <v>762</v>
      </c>
      <c r="K178">
        <v>878</v>
      </c>
      <c r="L178">
        <v>1</v>
      </c>
      <c r="M178">
        <v>6</v>
      </c>
    </row>
    <row r="179" spans="1:13" x14ac:dyDescent="0.25">
      <c r="A179" s="3" t="s">
        <v>28</v>
      </c>
      <c r="B179" t="s">
        <v>150</v>
      </c>
      <c r="C179" t="s">
        <v>54</v>
      </c>
      <c r="D179" s="6">
        <v>9.0000000000000005E-36</v>
      </c>
      <c r="E179">
        <v>94</v>
      </c>
      <c r="F179">
        <v>95.74</v>
      </c>
      <c r="G179" s="5">
        <v>152</v>
      </c>
      <c r="H179">
        <v>214748</v>
      </c>
      <c r="I179">
        <v>214841</v>
      </c>
      <c r="J179">
        <v>167</v>
      </c>
      <c r="K179">
        <v>260</v>
      </c>
      <c r="L179">
        <v>0</v>
      </c>
      <c r="M179">
        <v>4</v>
      </c>
    </row>
    <row r="180" spans="1:13" x14ac:dyDescent="0.25">
      <c r="A180" s="3" t="s">
        <v>28</v>
      </c>
      <c r="B180" t="s">
        <v>150</v>
      </c>
      <c r="C180" t="s">
        <v>54</v>
      </c>
      <c r="D180" s="6">
        <v>9.9999999999999998E-20</v>
      </c>
      <c r="E180">
        <v>59</v>
      </c>
      <c r="F180">
        <v>96.61</v>
      </c>
      <c r="G180" s="5" t="s">
        <v>72</v>
      </c>
      <c r="H180">
        <v>214655</v>
      </c>
      <c r="I180">
        <v>214713</v>
      </c>
      <c r="J180">
        <v>1268</v>
      </c>
      <c r="K180">
        <v>1326</v>
      </c>
      <c r="L180">
        <v>0</v>
      </c>
      <c r="M180">
        <v>2</v>
      </c>
    </row>
    <row r="181" spans="1:13" x14ac:dyDescent="0.25">
      <c r="A181" s="3" t="s">
        <v>29</v>
      </c>
      <c r="B181" t="s">
        <v>151</v>
      </c>
      <c r="C181" t="s">
        <v>54</v>
      </c>
      <c r="D181" s="6">
        <v>8.9999999999999999E-11</v>
      </c>
      <c r="E181">
        <v>41</v>
      </c>
      <c r="F181">
        <v>95.12</v>
      </c>
      <c r="G181" s="5" t="s">
        <v>73</v>
      </c>
      <c r="H181">
        <v>57641</v>
      </c>
      <c r="I181">
        <v>57681</v>
      </c>
      <c r="J181">
        <v>95</v>
      </c>
      <c r="K181">
        <v>55</v>
      </c>
      <c r="L181">
        <v>0</v>
      </c>
      <c r="M181">
        <v>2</v>
      </c>
    </row>
    <row r="182" spans="1:13" x14ac:dyDescent="0.25">
      <c r="A182" s="3" t="s">
        <v>29</v>
      </c>
      <c r="B182" t="s">
        <v>152</v>
      </c>
      <c r="C182" t="s">
        <v>54</v>
      </c>
      <c r="D182" s="6">
        <v>3E-32</v>
      </c>
      <c r="E182">
        <v>159</v>
      </c>
      <c r="F182">
        <v>82.39</v>
      </c>
      <c r="G182" s="5">
        <v>137</v>
      </c>
      <c r="H182">
        <v>21575</v>
      </c>
      <c r="I182">
        <v>21732</v>
      </c>
      <c r="J182">
        <v>1080</v>
      </c>
      <c r="K182">
        <v>923</v>
      </c>
      <c r="L182">
        <v>2</v>
      </c>
      <c r="M182">
        <v>26</v>
      </c>
    </row>
    <row r="183" spans="1:13" x14ac:dyDescent="0.25">
      <c r="A183" s="3" t="s">
        <v>30</v>
      </c>
      <c r="B183" t="s">
        <v>153</v>
      </c>
      <c r="C183" t="s">
        <v>50</v>
      </c>
      <c r="D183" s="6">
        <v>2E-41</v>
      </c>
      <c r="E183">
        <v>161</v>
      </c>
      <c r="F183">
        <v>86.34</v>
      </c>
      <c r="G183" s="5">
        <v>172</v>
      </c>
      <c r="H183">
        <v>1304116</v>
      </c>
      <c r="I183">
        <v>1304272</v>
      </c>
      <c r="J183">
        <v>847</v>
      </c>
      <c r="K183">
        <v>1007</v>
      </c>
      <c r="L183">
        <v>4</v>
      </c>
      <c r="M183">
        <v>18</v>
      </c>
    </row>
    <row r="184" spans="1:13" x14ac:dyDescent="0.25">
      <c r="A184" s="3" t="s">
        <v>31</v>
      </c>
      <c r="B184" t="s">
        <v>155</v>
      </c>
      <c r="C184" t="s">
        <v>53</v>
      </c>
      <c r="D184" s="6">
        <v>9.9999999999999998E-17</v>
      </c>
      <c r="E184">
        <v>47</v>
      </c>
      <c r="F184">
        <v>100</v>
      </c>
      <c r="G184" s="5" t="s">
        <v>146</v>
      </c>
      <c r="H184">
        <v>165540</v>
      </c>
      <c r="I184">
        <v>165586</v>
      </c>
      <c r="J184">
        <v>409</v>
      </c>
      <c r="K184">
        <v>363</v>
      </c>
      <c r="L184">
        <v>0</v>
      </c>
      <c r="M184">
        <v>0</v>
      </c>
    </row>
    <row r="185" spans="1:13" x14ac:dyDescent="0.25">
      <c r="A185" s="3" t="s">
        <v>31</v>
      </c>
      <c r="B185" t="s">
        <v>156</v>
      </c>
      <c r="C185" t="s">
        <v>69</v>
      </c>
      <c r="D185" s="6">
        <v>1.9999999999999999E-64</v>
      </c>
      <c r="E185">
        <v>149</v>
      </c>
      <c r="F185">
        <v>96.64</v>
      </c>
      <c r="G185" s="5">
        <v>244</v>
      </c>
      <c r="H185">
        <v>114031</v>
      </c>
      <c r="I185">
        <v>114179</v>
      </c>
      <c r="J185">
        <v>1095</v>
      </c>
      <c r="K185">
        <v>950</v>
      </c>
      <c r="L185">
        <v>3</v>
      </c>
      <c r="M185">
        <v>2</v>
      </c>
    </row>
    <row r="186" spans="1:13" x14ac:dyDescent="0.25">
      <c r="A186" s="3" t="s">
        <v>31</v>
      </c>
      <c r="B186" t="s">
        <v>156</v>
      </c>
      <c r="C186" t="s">
        <v>69</v>
      </c>
      <c r="D186" s="6">
        <v>2.0000000000000001E-10</v>
      </c>
      <c r="E186">
        <v>38</v>
      </c>
      <c r="F186">
        <v>97.37</v>
      </c>
      <c r="G186" s="5" t="s">
        <v>73</v>
      </c>
      <c r="H186">
        <v>113813</v>
      </c>
      <c r="I186">
        <v>113850</v>
      </c>
      <c r="J186">
        <v>1118</v>
      </c>
      <c r="K186">
        <v>1081</v>
      </c>
      <c r="L186">
        <v>0</v>
      </c>
      <c r="M186">
        <v>1</v>
      </c>
    </row>
    <row r="187" spans="1:13" x14ac:dyDescent="0.25">
      <c r="A187" s="3" t="s">
        <v>31</v>
      </c>
      <c r="B187" t="s">
        <v>157</v>
      </c>
      <c r="C187" t="s">
        <v>52</v>
      </c>
      <c r="D187" s="6">
        <v>9.9999999999999998E-17</v>
      </c>
      <c r="E187">
        <v>88</v>
      </c>
      <c r="F187">
        <v>84.09</v>
      </c>
      <c r="G187" s="5" t="s">
        <v>104</v>
      </c>
      <c r="H187">
        <v>51775</v>
      </c>
      <c r="I187">
        <v>51862</v>
      </c>
      <c r="J187">
        <v>656</v>
      </c>
      <c r="K187">
        <v>569</v>
      </c>
      <c r="L187">
        <v>0</v>
      </c>
      <c r="M187">
        <v>14</v>
      </c>
    </row>
    <row r="188" spans="1:13" x14ac:dyDescent="0.25">
      <c r="A188" s="3" t="s">
        <v>31</v>
      </c>
      <c r="B188" t="s">
        <v>158</v>
      </c>
      <c r="C188" t="s">
        <v>69</v>
      </c>
      <c r="D188" s="6">
        <v>3.9999999999999997E-39</v>
      </c>
      <c r="E188">
        <v>120</v>
      </c>
      <c r="F188">
        <v>90.83</v>
      </c>
      <c r="G188" s="5">
        <v>159</v>
      </c>
      <c r="H188">
        <v>64792</v>
      </c>
      <c r="I188">
        <v>64910</v>
      </c>
      <c r="J188">
        <v>876</v>
      </c>
      <c r="K188">
        <v>757</v>
      </c>
      <c r="L188">
        <v>1</v>
      </c>
      <c r="M188">
        <v>10</v>
      </c>
    </row>
    <row r="189" spans="1:13" x14ac:dyDescent="0.25">
      <c r="A189" s="3" t="s">
        <v>31</v>
      </c>
      <c r="B189" t="s">
        <v>158</v>
      </c>
      <c r="C189" t="s">
        <v>69</v>
      </c>
      <c r="D189" s="6">
        <v>2.9999999999999998E-31</v>
      </c>
      <c r="E189">
        <v>87</v>
      </c>
      <c r="F189">
        <v>94.25</v>
      </c>
      <c r="G189" s="5">
        <v>134</v>
      </c>
      <c r="H189">
        <v>64324</v>
      </c>
      <c r="I189">
        <v>64410</v>
      </c>
      <c r="J189">
        <v>625</v>
      </c>
      <c r="K189">
        <v>539</v>
      </c>
      <c r="L189">
        <v>0</v>
      </c>
      <c r="M189">
        <v>5</v>
      </c>
    </row>
    <row r="190" spans="1:13" x14ac:dyDescent="0.25">
      <c r="A190" s="3" t="s">
        <v>31</v>
      </c>
      <c r="B190" t="s">
        <v>158</v>
      </c>
      <c r="C190" t="s">
        <v>53</v>
      </c>
      <c r="D190" s="6">
        <v>1.9999999999999999E-72</v>
      </c>
      <c r="E190">
        <v>233</v>
      </c>
      <c r="F190">
        <v>87.98</v>
      </c>
      <c r="G190" s="5">
        <v>270</v>
      </c>
      <c r="H190">
        <v>64091</v>
      </c>
      <c r="I190">
        <v>64322</v>
      </c>
      <c r="J190">
        <v>1157</v>
      </c>
      <c r="K190">
        <v>930</v>
      </c>
      <c r="L190">
        <v>6</v>
      </c>
      <c r="M190">
        <v>22</v>
      </c>
    </row>
    <row r="191" spans="1:13" x14ac:dyDescent="0.25">
      <c r="A191" s="3" t="s">
        <v>31</v>
      </c>
      <c r="B191" t="s">
        <v>159</v>
      </c>
      <c r="C191" t="s">
        <v>69</v>
      </c>
      <c r="D191" s="6">
        <v>2.0000000000000001E-32</v>
      </c>
      <c r="E191">
        <v>87</v>
      </c>
      <c r="F191">
        <v>95.4</v>
      </c>
      <c r="G191" s="5">
        <v>137</v>
      </c>
      <c r="H191">
        <v>37948</v>
      </c>
      <c r="I191">
        <v>38033</v>
      </c>
      <c r="J191">
        <v>1218</v>
      </c>
      <c r="K191">
        <v>1304</v>
      </c>
      <c r="L191">
        <v>1</v>
      </c>
      <c r="M191">
        <v>3</v>
      </c>
    </row>
    <row r="192" spans="1:13" x14ac:dyDescent="0.25">
      <c r="A192" s="3" t="s">
        <v>31</v>
      </c>
      <c r="B192" t="s">
        <v>160</v>
      </c>
      <c r="C192" t="s">
        <v>53</v>
      </c>
      <c r="D192" s="6">
        <v>3.9999999999999998E-23</v>
      </c>
      <c r="E192">
        <v>67</v>
      </c>
      <c r="F192">
        <v>95.52</v>
      </c>
      <c r="G192" s="5">
        <v>106</v>
      </c>
      <c r="H192">
        <v>35335</v>
      </c>
      <c r="I192">
        <v>35399</v>
      </c>
      <c r="J192">
        <v>702</v>
      </c>
      <c r="K192">
        <v>636</v>
      </c>
      <c r="L192">
        <v>2</v>
      </c>
      <c r="M192">
        <v>1</v>
      </c>
    </row>
    <row r="193" spans="1:13" x14ac:dyDescent="0.25">
      <c r="A193" s="3" t="s">
        <v>31</v>
      </c>
      <c r="B193" t="s">
        <v>160</v>
      </c>
      <c r="C193" t="s">
        <v>53</v>
      </c>
      <c r="D193" s="6">
        <v>5.9999999999999998E-21</v>
      </c>
      <c r="E193">
        <v>62</v>
      </c>
      <c r="F193">
        <v>95.16</v>
      </c>
      <c r="G193" s="5" t="s">
        <v>72</v>
      </c>
      <c r="H193">
        <v>35274</v>
      </c>
      <c r="I193">
        <v>35335</v>
      </c>
      <c r="J193">
        <v>815</v>
      </c>
      <c r="K193">
        <v>754</v>
      </c>
      <c r="L193">
        <v>0</v>
      </c>
      <c r="M193">
        <v>3</v>
      </c>
    </row>
    <row r="194" spans="1:13" x14ac:dyDescent="0.25">
      <c r="A194" s="3" t="s">
        <v>31</v>
      </c>
      <c r="B194" t="s">
        <v>161</v>
      </c>
      <c r="C194" t="s">
        <v>53</v>
      </c>
      <c r="D194" s="6">
        <v>6.0000000000000003E-36</v>
      </c>
      <c r="E194">
        <v>95</v>
      </c>
      <c r="F194">
        <v>94.74</v>
      </c>
      <c r="G194" s="5">
        <v>148</v>
      </c>
      <c r="H194">
        <v>29186</v>
      </c>
      <c r="I194">
        <v>29280</v>
      </c>
      <c r="J194">
        <v>273</v>
      </c>
      <c r="K194">
        <v>179</v>
      </c>
      <c r="L194">
        <v>0</v>
      </c>
      <c r="M194">
        <v>5</v>
      </c>
    </row>
    <row r="195" spans="1:13" x14ac:dyDescent="0.25">
      <c r="A195" s="3" t="s">
        <v>31</v>
      </c>
      <c r="B195" t="s">
        <v>162</v>
      </c>
      <c r="C195" t="s">
        <v>53</v>
      </c>
      <c r="D195" s="6">
        <v>3.0000000000000001E-58</v>
      </c>
      <c r="E195">
        <v>179</v>
      </c>
      <c r="F195">
        <v>89.39</v>
      </c>
      <c r="G195" s="5">
        <v>222</v>
      </c>
      <c r="H195">
        <v>39294</v>
      </c>
      <c r="I195">
        <v>39468</v>
      </c>
      <c r="J195">
        <v>1252</v>
      </c>
      <c r="K195">
        <v>1430</v>
      </c>
      <c r="L195">
        <v>4</v>
      </c>
      <c r="M195">
        <v>15</v>
      </c>
    </row>
    <row r="196" spans="1:13" x14ac:dyDescent="0.25">
      <c r="A196" s="3" t="s">
        <v>32</v>
      </c>
      <c r="B196" t="s">
        <v>280</v>
      </c>
      <c r="C196" t="s">
        <v>268</v>
      </c>
      <c r="D196" s="6">
        <v>5.0000000000000002E-63</v>
      </c>
      <c r="E196">
        <v>272</v>
      </c>
      <c r="F196">
        <v>83.82</v>
      </c>
      <c r="G196" s="5">
        <v>241</v>
      </c>
      <c r="H196">
        <v>166792</v>
      </c>
      <c r="I196">
        <v>167063</v>
      </c>
      <c r="J196">
        <v>254</v>
      </c>
      <c r="K196">
        <v>3</v>
      </c>
      <c r="L196">
        <v>20</v>
      </c>
      <c r="M196">
        <v>24</v>
      </c>
    </row>
    <row r="197" spans="1:13" x14ac:dyDescent="0.25">
      <c r="A197" s="3" t="s">
        <v>32</v>
      </c>
      <c r="B197" t="s">
        <v>280</v>
      </c>
      <c r="C197" t="s">
        <v>262</v>
      </c>
      <c r="D197" s="6">
        <v>2.9999999999999998E-15</v>
      </c>
      <c r="E197">
        <v>59</v>
      </c>
      <c r="F197">
        <v>91.53</v>
      </c>
      <c r="G197" s="5" t="s">
        <v>87</v>
      </c>
      <c r="H197">
        <v>165280</v>
      </c>
      <c r="I197">
        <v>165338</v>
      </c>
      <c r="J197">
        <v>1208</v>
      </c>
      <c r="K197">
        <v>1150</v>
      </c>
      <c r="L197">
        <v>0</v>
      </c>
      <c r="M197">
        <v>5</v>
      </c>
    </row>
    <row r="198" spans="1:13" x14ac:dyDescent="0.25">
      <c r="A198" s="3" t="s">
        <v>32</v>
      </c>
      <c r="B198" t="s">
        <v>177</v>
      </c>
      <c r="C198" t="s">
        <v>268</v>
      </c>
      <c r="D198" s="6">
        <v>6.0000000000000001E-32</v>
      </c>
      <c r="E198">
        <v>174</v>
      </c>
      <c r="F198">
        <v>82.18</v>
      </c>
      <c r="G198" s="5">
        <v>137</v>
      </c>
      <c r="H198">
        <v>283009</v>
      </c>
      <c r="I198">
        <v>283182</v>
      </c>
      <c r="J198">
        <v>1015</v>
      </c>
      <c r="K198">
        <v>855</v>
      </c>
      <c r="L198">
        <v>13</v>
      </c>
      <c r="M198">
        <v>18</v>
      </c>
    </row>
    <row r="199" spans="1:13" x14ac:dyDescent="0.25">
      <c r="A199" s="3" t="s">
        <v>32</v>
      </c>
      <c r="B199" t="s">
        <v>177</v>
      </c>
      <c r="C199" t="s">
        <v>268</v>
      </c>
      <c r="D199" s="6">
        <v>2E-41</v>
      </c>
      <c r="E199">
        <v>202</v>
      </c>
      <c r="F199">
        <v>83.17</v>
      </c>
      <c r="G199" s="5">
        <v>169</v>
      </c>
      <c r="H199">
        <v>282709</v>
      </c>
      <c r="I199">
        <v>282909</v>
      </c>
      <c r="J199">
        <v>1187</v>
      </c>
      <c r="K199">
        <v>1002</v>
      </c>
      <c r="L199">
        <v>17</v>
      </c>
      <c r="M199">
        <v>17</v>
      </c>
    </row>
    <row r="200" spans="1:13" x14ac:dyDescent="0.25">
      <c r="A200" s="3" t="s">
        <v>32</v>
      </c>
      <c r="B200" t="s">
        <v>281</v>
      </c>
      <c r="C200" t="s">
        <v>268</v>
      </c>
      <c r="D200" s="6">
        <v>8.9999999999999995E-23</v>
      </c>
      <c r="E200">
        <v>85</v>
      </c>
      <c r="F200">
        <v>89.41</v>
      </c>
      <c r="G200" s="5">
        <v>106</v>
      </c>
      <c r="H200">
        <v>53984</v>
      </c>
      <c r="I200">
        <v>54067</v>
      </c>
      <c r="J200">
        <v>790</v>
      </c>
      <c r="K200">
        <v>874</v>
      </c>
      <c r="L200">
        <v>1</v>
      </c>
      <c r="M200">
        <v>8</v>
      </c>
    </row>
    <row r="201" spans="1:13" x14ac:dyDescent="0.25">
      <c r="A201" s="3" t="s">
        <v>33</v>
      </c>
      <c r="B201" t="s">
        <v>180</v>
      </c>
      <c r="C201" t="s">
        <v>50</v>
      </c>
      <c r="D201" s="6">
        <v>3.9999999999999999E-19</v>
      </c>
      <c r="E201">
        <v>62</v>
      </c>
      <c r="F201">
        <v>93.55</v>
      </c>
      <c r="G201" s="5" t="s">
        <v>97</v>
      </c>
      <c r="H201">
        <v>51002</v>
      </c>
      <c r="I201">
        <v>51063</v>
      </c>
      <c r="J201">
        <v>614</v>
      </c>
      <c r="K201">
        <v>553</v>
      </c>
      <c r="L201">
        <v>0</v>
      </c>
      <c r="M201">
        <v>4</v>
      </c>
    </row>
    <row r="202" spans="1:13" x14ac:dyDescent="0.25">
      <c r="A202" s="3" t="s">
        <v>33</v>
      </c>
      <c r="B202" t="s">
        <v>180</v>
      </c>
      <c r="C202" t="s">
        <v>50</v>
      </c>
      <c r="D202" s="6">
        <v>2.9999999999999999E-30</v>
      </c>
      <c r="E202">
        <v>117</v>
      </c>
      <c r="F202">
        <v>87.18</v>
      </c>
      <c r="G202" s="5">
        <v>130</v>
      </c>
      <c r="H202">
        <v>50820</v>
      </c>
      <c r="I202">
        <v>50934</v>
      </c>
      <c r="J202">
        <v>715</v>
      </c>
      <c r="K202">
        <v>601</v>
      </c>
      <c r="L202">
        <v>4</v>
      </c>
      <c r="M202">
        <v>11</v>
      </c>
    </row>
    <row r="203" spans="1:13" x14ac:dyDescent="0.25">
      <c r="A203" s="3" t="s">
        <v>33</v>
      </c>
      <c r="B203" t="s">
        <v>181</v>
      </c>
      <c r="C203" t="s">
        <v>45</v>
      </c>
      <c r="D203" s="6">
        <v>4.9999999999999999E-20</v>
      </c>
      <c r="E203">
        <v>67</v>
      </c>
      <c r="F203">
        <v>92.54</v>
      </c>
      <c r="G203" s="5" t="s">
        <v>65</v>
      </c>
      <c r="H203">
        <v>51900</v>
      </c>
      <c r="I203">
        <v>51966</v>
      </c>
      <c r="J203">
        <v>804</v>
      </c>
      <c r="K203">
        <v>870</v>
      </c>
      <c r="L203">
        <v>0</v>
      </c>
      <c r="M203">
        <v>5</v>
      </c>
    </row>
    <row r="204" spans="1:13" x14ac:dyDescent="0.25">
      <c r="A204" s="3" t="s">
        <v>33</v>
      </c>
      <c r="B204" t="s">
        <v>178</v>
      </c>
      <c r="C204" t="s">
        <v>50</v>
      </c>
      <c r="D204" s="6">
        <v>7.0000000000000004E-42</v>
      </c>
      <c r="E204">
        <v>177</v>
      </c>
      <c r="F204">
        <v>84.75</v>
      </c>
      <c r="G204" s="5">
        <v>169</v>
      </c>
      <c r="H204">
        <v>87839</v>
      </c>
      <c r="I204">
        <v>88015</v>
      </c>
      <c r="J204">
        <v>808</v>
      </c>
      <c r="K204">
        <v>974</v>
      </c>
      <c r="L204">
        <v>10</v>
      </c>
      <c r="M204">
        <v>17</v>
      </c>
    </row>
    <row r="205" spans="1:13" x14ac:dyDescent="0.25">
      <c r="A205" s="3" t="s">
        <v>33</v>
      </c>
      <c r="B205" t="s">
        <v>179</v>
      </c>
      <c r="C205" t="s">
        <v>49</v>
      </c>
      <c r="D205" s="6">
        <v>2.0000000000000001E-13</v>
      </c>
      <c r="E205">
        <v>47</v>
      </c>
      <c r="F205">
        <v>95.74</v>
      </c>
      <c r="G205" s="5" t="s">
        <v>100</v>
      </c>
      <c r="H205">
        <v>60301</v>
      </c>
      <c r="I205">
        <v>60346</v>
      </c>
      <c r="J205">
        <v>298</v>
      </c>
      <c r="K205">
        <v>344</v>
      </c>
      <c r="L205">
        <v>1</v>
      </c>
      <c r="M205">
        <v>1</v>
      </c>
    </row>
    <row r="206" spans="1:13" x14ac:dyDescent="0.25">
      <c r="A206" s="3" t="s">
        <v>34</v>
      </c>
      <c r="B206" t="s">
        <v>182</v>
      </c>
      <c r="C206" t="s">
        <v>50</v>
      </c>
      <c r="D206" s="6">
        <v>4.9999999999999999E-46</v>
      </c>
      <c r="E206">
        <v>175</v>
      </c>
      <c r="F206">
        <v>86.29</v>
      </c>
      <c r="G206" s="5">
        <v>182</v>
      </c>
      <c r="H206">
        <v>25015</v>
      </c>
      <c r="I206">
        <v>25188</v>
      </c>
      <c r="J206">
        <v>808</v>
      </c>
      <c r="K206">
        <v>974</v>
      </c>
      <c r="L206">
        <v>9</v>
      </c>
      <c r="M206">
        <v>15</v>
      </c>
    </row>
    <row r="207" spans="1:13" x14ac:dyDescent="0.25">
      <c r="A207" s="3" t="s">
        <v>34</v>
      </c>
      <c r="B207" t="s">
        <v>183</v>
      </c>
      <c r="C207" t="s">
        <v>52</v>
      </c>
      <c r="D207" s="6">
        <v>1.0000000000000001E-15</v>
      </c>
      <c r="E207">
        <v>154</v>
      </c>
      <c r="F207">
        <v>77.27</v>
      </c>
      <c r="G207" s="5" t="s">
        <v>62</v>
      </c>
      <c r="H207">
        <v>189890</v>
      </c>
      <c r="I207">
        <v>190037</v>
      </c>
      <c r="J207">
        <v>846</v>
      </c>
      <c r="K207">
        <v>694</v>
      </c>
      <c r="L207">
        <v>7</v>
      </c>
      <c r="M207">
        <v>28</v>
      </c>
    </row>
    <row r="208" spans="1:13" x14ac:dyDescent="0.25">
      <c r="A208" s="3" t="s">
        <v>34</v>
      </c>
      <c r="B208" t="s">
        <v>184</v>
      </c>
      <c r="C208" t="s">
        <v>49</v>
      </c>
      <c r="D208" s="6">
        <v>2.0000000000000001E-10</v>
      </c>
      <c r="E208">
        <v>44</v>
      </c>
      <c r="F208">
        <v>93.18</v>
      </c>
      <c r="G208" s="5" t="s">
        <v>73</v>
      </c>
      <c r="H208">
        <v>89052</v>
      </c>
      <c r="I208">
        <v>89095</v>
      </c>
      <c r="J208">
        <v>296</v>
      </c>
      <c r="K208">
        <v>339</v>
      </c>
      <c r="L208">
        <v>0</v>
      </c>
      <c r="M208">
        <v>3</v>
      </c>
    </row>
    <row r="209" spans="1:13" x14ac:dyDescent="0.25">
      <c r="A209" s="3" t="s">
        <v>34</v>
      </c>
      <c r="B209" t="s">
        <v>185</v>
      </c>
      <c r="C209" t="s">
        <v>69</v>
      </c>
      <c r="D209" s="6">
        <v>2.0000000000000001E-25</v>
      </c>
      <c r="E209">
        <v>94</v>
      </c>
      <c r="F209">
        <v>89.36</v>
      </c>
      <c r="G209" s="5">
        <v>117</v>
      </c>
      <c r="H209">
        <v>326824</v>
      </c>
      <c r="I209">
        <v>326916</v>
      </c>
      <c r="J209">
        <v>104</v>
      </c>
      <c r="K209">
        <v>11</v>
      </c>
      <c r="L209">
        <v>1</v>
      </c>
      <c r="M209">
        <v>9</v>
      </c>
    </row>
    <row r="210" spans="1:13" x14ac:dyDescent="0.25">
      <c r="A210" s="3" t="s">
        <v>34</v>
      </c>
      <c r="B210" t="s">
        <v>185</v>
      </c>
      <c r="C210" t="s">
        <v>49</v>
      </c>
      <c r="D210" s="6">
        <v>7.9999999999999996E-20</v>
      </c>
      <c r="E210">
        <v>65</v>
      </c>
      <c r="F210">
        <v>93.85</v>
      </c>
      <c r="G210" s="5" t="s">
        <v>72</v>
      </c>
      <c r="H210">
        <v>326502</v>
      </c>
      <c r="I210">
        <v>326566</v>
      </c>
      <c r="J210">
        <v>307</v>
      </c>
      <c r="K210">
        <v>243</v>
      </c>
      <c r="L210">
        <v>0</v>
      </c>
      <c r="M210">
        <v>4</v>
      </c>
    </row>
    <row r="211" spans="1:13" x14ac:dyDescent="0.25">
      <c r="A211" s="3" t="s">
        <v>34</v>
      </c>
      <c r="B211" t="s">
        <v>185</v>
      </c>
      <c r="C211" t="s">
        <v>52</v>
      </c>
      <c r="D211" s="6">
        <v>9.9999999999999997E-29</v>
      </c>
      <c r="E211">
        <v>118</v>
      </c>
      <c r="F211">
        <v>86.44</v>
      </c>
      <c r="G211" s="5">
        <v>128</v>
      </c>
      <c r="H211">
        <v>325199</v>
      </c>
      <c r="I211">
        <v>325315</v>
      </c>
      <c r="J211">
        <v>595</v>
      </c>
      <c r="K211">
        <v>479</v>
      </c>
      <c r="L211">
        <v>2</v>
      </c>
      <c r="M211">
        <v>14</v>
      </c>
    </row>
    <row r="212" spans="1:13" x14ac:dyDescent="0.25">
      <c r="A212" s="3" t="s">
        <v>34</v>
      </c>
      <c r="B212" t="s">
        <v>186</v>
      </c>
      <c r="C212" t="s">
        <v>45</v>
      </c>
      <c r="D212" s="6">
        <v>1.0000000000000001E-18</v>
      </c>
      <c r="E212">
        <v>66</v>
      </c>
      <c r="F212">
        <v>92.42</v>
      </c>
      <c r="G212" s="5" t="s">
        <v>56</v>
      </c>
      <c r="H212">
        <v>546008</v>
      </c>
      <c r="I212">
        <v>546073</v>
      </c>
      <c r="J212">
        <v>805</v>
      </c>
      <c r="K212">
        <v>870</v>
      </c>
      <c r="L212">
        <v>0</v>
      </c>
      <c r="M212">
        <v>5</v>
      </c>
    </row>
    <row r="213" spans="1:13" x14ac:dyDescent="0.25">
      <c r="A213" s="3" t="s">
        <v>34</v>
      </c>
      <c r="B213" t="s">
        <v>187</v>
      </c>
      <c r="C213" t="s">
        <v>69</v>
      </c>
      <c r="D213" s="6">
        <v>5.9999999999999995E-8</v>
      </c>
      <c r="E213">
        <v>30</v>
      </c>
      <c r="F213">
        <v>100</v>
      </c>
      <c r="G213" s="5" t="s">
        <v>75</v>
      </c>
      <c r="H213">
        <v>14858</v>
      </c>
      <c r="I213">
        <v>14887</v>
      </c>
      <c r="J213">
        <v>318</v>
      </c>
      <c r="K213">
        <v>347</v>
      </c>
      <c r="L213">
        <v>0</v>
      </c>
      <c r="M213">
        <v>0</v>
      </c>
    </row>
    <row r="214" spans="1:13" x14ac:dyDescent="0.25">
      <c r="A214" s="3" t="s">
        <v>35</v>
      </c>
      <c r="B214" t="s">
        <v>189</v>
      </c>
      <c r="C214" t="s">
        <v>53</v>
      </c>
      <c r="D214" s="6">
        <v>3E-57</v>
      </c>
      <c r="E214">
        <v>172</v>
      </c>
      <c r="F214">
        <v>90.12</v>
      </c>
      <c r="G214" s="5">
        <v>220</v>
      </c>
      <c r="H214">
        <v>87864</v>
      </c>
      <c r="I214">
        <v>88031</v>
      </c>
      <c r="J214">
        <v>1433</v>
      </c>
      <c r="K214">
        <v>1262</v>
      </c>
      <c r="L214">
        <v>4</v>
      </c>
      <c r="M214">
        <v>13</v>
      </c>
    </row>
    <row r="215" spans="1:13" x14ac:dyDescent="0.25">
      <c r="A215" s="3" t="s">
        <v>35</v>
      </c>
      <c r="B215" t="s">
        <v>191</v>
      </c>
      <c r="C215" t="s">
        <v>69</v>
      </c>
      <c r="D215" s="6">
        <v>1E-41</v>
      </c>
      <c r="E215">
        <v>102</v>
      </c>
      <c r="F215">
        <v>96.08</v>
      </c>
      <c r="G215" s="5">
        <v>167</v>
      </c>
      <c r="H215">
        <v>31823</v>
      </c>
      <c r="I215">
        <v>31924</v>
      </c>
      <c r="J215">
        <v>1218</v>
      </c>
      <c r="K215">
        <v>1319</v>
      </c>
      <c r="L215">
        <v>0</v>
      </c>
      <c r="M215">
        <v>4</v>
      </c>
    </row>
    <row r="216" spans="1:13" x14ac:dyDescent="0.25">
      <c r="A216" s="3" t="s">
        <v>35</v>
      </c>
      <c r="B216" t="s">
        <v>191</v>
      </c>
      <c r="C216" t="s">
        <v>69</v>
      </c>
      <c r="D216" s="6">
        <v>2.9999999999999998E-18</v>
      </c>
      <c r="E216">
        <v>51</v>
      </c>
      <c r="F216">
        <v>98.04</v>
      </c>
      <c r="G216" s="5" t="s">
        <v>70</v>
      </c>
      <c r="H216">
        <v>31717</v>
      </c>
      <c r="I216">
        <v>31767</v>
      </c>
      <c r="J216">
        <v>909</v>
      </c>
      <c r="K216">
        <v>959</v>
      </c>
      <c r="L216">
        <v>0</v>
      </c>
      <c r="M216">
        <v>1</v>
      </c>
    </row>
    <row r="217" spans="1:13" x14ac:dyDescent="0.25">
      <c r="A217" s="3" t="s">
        <v>35</v>
      </c>
      <c r="B217" t="s">
        <v>192</v>
      </c>
      <c r="C217" t="s">
        <v>53</v>
      </c>
      <c r="D217" s="6">
        <v>7.9999999999999995E-11</v>
      </c>
      <c r="E217">
        <v>76</v>
      </c>
      <c r="F217">
        <v>84.21</v>
      </c>
      <c r="G217" s="5" t="s">
        <v>73</v>
      </c>
      <c r="H217">
        <v>49704</v>
      </c>
      <c r="I217">
        <v>49779</v>
      </c>
      <c r="J217">
        <v>5</v>
      </c>
      <c r="K217">
        <v>70</v>
      </c>
      <c r="L217">
        <v>10</v>
      </c>
      <c r="M217">
        <v>2</v>
      </c>
    </row>
    <row r="218" spans="1:13" x14ac:dyDescent="0.25">
      <c r="A218" s="3" t="s">
        <v>35</v>
      </c>
      <c r="B218" t="s">
        <v>193</v>
      </c>
      <c r="C218" t="s">
        <v>53</v>
      </c>
      <c r="D218" s="6">
        <v>2.0000000000000001E-9</v>
      </c>
      <c r="E218">
        <v>33</v>
      </c>
      <c r="F218">
        <v>100</v>
      </c>
      <c r="G218" s="5" t="s">
        <v>94</v>
      </c>
      <c r="H218">
        <v>26269</v>
      </c>
      <c r="I218">
        <v>26301</v>
      </c>
      <c r="J218">
        <v>1491</v>
      </c>
      <c r="K218">
        <v>1459</v>
      </c>
      <c r="L218">
        <v>0</v>
      </c>
      <c r="M218">
        <v>0</v>
      </c>
    </row>
    <row r="219" spans="1:13" x14ac:dyDescent="0.25">
      <c r="A219" s="3" t="s">
        <v>35</v>
      </c>
      <c r="B219" t="s">
        <v>195</v>
      </c>
      <c r="C219" t="s">
        <v>53</v>
      </c>
      <c r="D219" s="6">
        <v>3.0000000000000002E-60</v>
      </c>
      <c r="E219">
        <v>162</v>
      </c>
      <c r="F219">
        <v>92.59</v>
      </c>
      <c r="G219" s="5">
        <v>230</v>
      </c>
      <c r="H219">
        <v>18840</v>
      </c>
      <c r="I219">
        <v>19001</v>
      </c>
      <c r="J219">
        <v>180</v>
      </c>
      <c r="K219">
        <v>23</v>
      </c>
      <c r="L219">
        <v>4</v>
      </c>
      <c r="M219">
        <v>8</v>
      </c>
    </row>
    <row r="220" spans="1:13" x14ac:dyDescent="0.25">
      <c r="A220" s="3" t="s">
        <v>35</v>
      </c>
      <c r="B220" t="s">
        <v>195</v>
      </c>
      <c r="C220" t="s">
        <v>69</v>
      </c>
      <c r="D220" s="6">
        <v>6.9999999999999999E-76</v>
      </c>
      <c r="E220">
        <v>235</v>
      </c>
      <c r="F220">
        <v>88.94</v>
      </c>
      <c r="G220" s="5">
        <v>281</v>
      </c>
      <c r="H220">
        <v>17961</v>
      </c>
      <c r="I220">
        <v>18187</v>
      </c>
      <c r="J220">
        <v>1184</v>
      </c>
      <c r="K220">
        <v>952</v>
      </c>
      <c r="L220">
        <v>10</v>
      </c>
      <c r="M220">
        <v>16</v>
      </c>
    </row>
    <row r="221" spans="1:13" x14ac:dyDescent="0.25">
      <c r="A221" s="3" t="s">
        <v>35</v>
      </c>
      <c r="B221" t="s">
        <v>196</v>
      </c>
      <c r="C221" t="s">
        <v>53</v>
      </c>
      <c r="D221" s="6">
        <v>3.9999999999999998E-44</v>
      </c>
      <c r="E221">
        <v>107</v>
      </c>
      <c r="F221">
        <v>96.26</v>
      </c>
      <c r="G221" s="5">
        <v>176</v>
      </c>
      <c r="H221">
        <v>36949</v>
      </c>
      <c r="I221">
        <v>37055</v>
      </c>
      <c r="J221">
        <v>949</v>
      </c>
      <c r="K221">
        <v>843</v>
      </c>
      <c r="L221">
        <v>0</v>
      </c>
      <c r="M221">
        <v>4</v>
      </c>
    </row>
    <row r="222" spans="1:13" x14ac:dyDescent="0.25">
      <c r="A222" s="3" t="s">
        <v>35</v>
      </c>
      <c r="B222" t="s">
        <v>196</v>
      </c>
      <c r="C222" t="s">
        <v>53</v>
      </c>
      <c r="D222" s="6">
        <v>1.0000000000000001E-18</v>
      </c>
      <c r="E222">
        <v>61</v>
      </c>
      <c r="F222">
        <v>93.44</v>
      </c>
      <c r="G222" s="5" t="s">
        <v>113</v>
      </c>
      <c r="H222">
        <v>36890</v>
      </c>
      <c r="I222">
        <v>36950</v>
      </c>
      <c r="J222">
        <v>419</v>
      </c>
      <c r="K222">
        <v>359</v>
      </c>
      <c r="L222">
        <v>0</v>
      </c>
      <c r="M222">
        <v>4</v>
      </c>
    </row>
    <row r="223" spans="1:13" x14ac:dyDescent="0.25">
      <c r="A223" s="3" t="s">
        <v>35</v>
      </c>
      <c r="B223" t="s">
        <v>196</v>
      </c>
      <c r="C223" t="s">
        <v>53</v>
      </c>
      <c r="D223" s="6">
        <v>2.9999999999999998E-15</v>
      </c>
      <c r="E223">
        <v>49</v>
      </c>
      <c r="F223">
        <v>95.92</v>
      </c>
      <c r="G223" s="5" t="s">
        <v>60</v>
      </c>
      <c r="H223">
        <v>36824</v>
      </c>
      <c r="I223">
        <v>36872</v>
      </c>
      <c r="J223">
        <v>373</v>
      </c>
      <c r="K223">
        <v>325</v>
      </c>
      <c r="L223">
        <v>0</v>
      </c>
      <c r="M223">
        <v>2</v>
      </c>
    </row>
    <row r="224" spans="1:13" x14ac:dyDescent="0.25">
      <c r="A224" s="3" t="s">
        <v>35</v>
      </c>
      <c r="B224" t="s">
        <v>197</v>
      </c>
      <c r="C224" t="s">
        <v>53</v>
      </c>
      <c r="D224" s="6">
        <v>2.0000000000000001E-22</v>
      </c>
      <c r="E224">
        <v>66</v>
      </c>
      <c r="F224">
        <v>95.45</v>
      </c>
      <c r="G224" s="5">
        <v>106</v>
      </c>
      <c r="H224">
        <v>34558</v>
      </c>
      <c r="I224">
        <v>34623</v>
      </c>
      <c r="J224">
        <v>755</v>
      </c>
      <c r="K224">
        <v>820</v>
      </c>
      <c r="L224">
        <v>0</v>
      </c>
      <c r="M224">
        <v>3</v>
      </c>
    </row>
    <row r="225" spans="1:13" x14ac:dyDescent="0.25">
      <c r="A225" s="3" t="s">
        <v>35</v>
      </c>
      <c r="B225" t="s">
        <v>197</v>
      </c>
      <c r="C225" t="s">
        <v>53</v>
      </c>
      <c r="D225" s="6">
        <v>6.0000000000000001E-17</v>
      </c>
      <c r="E225">
        <v>53</v>
      </c>
      <c r="F225">
        <v>96.23</v>
      </c>
      <c r="G225" s="5" t="s">
        <v>146</v>
      </c>
      <c r="H225">
        <v>34492</v>
      </c>
      <c r="I225">
        <v>34544</v>
      </c>
      <c r="J225">
        <v>635</v>
      </c>
      <c r="K225">
        <v>687</v>
      </c>
      <c r="L225">
        <v>0</v>
      </c>
      <c r="M225">
        <v>2</v>
      </c>
    </row>
    <row r="226" spans="1:13" x14ac:dyDescent="0.25">
      <c r="A226" s="3" t="s">
        <v>35</v>
      </c>
      <c r="B226" t="s">
        <v>197</v>
      </c>
      <c r="C226" t="s">
        <v>53</v>
      </c>
      <c r="D226" s="6">
        <v>2E-41</v>
      </c>
      <c r="E226">
        <v>113</v>
      </c>
      <c r="F226">
        <v>93.81</v>
      </c>
      <c r="G226" s="5">
        <v>169</v>
      </c>
      <c r="H226">
        <v>34274</v>
      </c>
      <c r="I226">
        <v>34386</v>
      </c>
      <c r="J226">
        <v>392</v>
      </c>
      <c r="K226">
        <v>503</v>
      </c>
      <c r="L226">
        <v>1</v>
      </c>
      <c r="M226">
        <v>6</v>
      </c>
    </row>
    <row r="227" spans="1:13" x14ac:dyDescent="0.25">
      <c r="A227" s="3" t="s">
        <v>35</v>
      </c>
      <c r="B227" t="s">
        <v>197</v>
      </c>
      <c r="C227" t="s">
        <v>69</v>
      </c>
      <c r="D227" s="6">
        <v>2E-16</v>
      </c>
      <c r="E227">
        <v>55</v>
      </c>
      <c r="F227">
        <v>94.55</v>
      </c>
      <c r="G227" s="5" t="s">
        <v>104</v>
      </c>
      <c r="H227">
        <v>33165</v>
      </c>
      <c r="I227">
        <v>33219</v>
      </c>
      <c r="J227">
        <v>244</v>
      </c>
      <c r="K227">
        <v>298</v>
      </c>
      <c r="L227">
        <v>0</v>
      </c>
      <c r="M227">
        <v>3</v>
      </c>
    </row>
    <row r="228" spans="1:13" x14ac:dyDescent="0.25">
      <c r="A228" s="3" t="s">
        <v>35</v>
      </c>
      <c r="B228" t="s">
        <v>197</v>
      </c>
      <c r="C228" t="s">
        <v>69</v>
      </c>
      <c r="D228" s="6">
        <v>1.9999999999999998E-21</v>
      </c>
      <c r="E228">
        <v>58</v>
      </c>
      <c r="F228">
        <v>98.28</v>
      </c>
      <c r="G228" s="5">
        <v>102</v>
      </c>
      <c r="H228">
        <v>33101</v>
      </c>
      <c r="I228">
        <v>33158</v>
      </c>
      <c r="J228">
        <v>147</v>
      </c>
      <c r="K228">
        <v>204</v>
      </c>
      <c r="L228">
        <v>0</v>
      </c>
      <c r="M228">
        <v>1</v>
      </c>
    </row>
    <row r="229" spans="1:13" x14ac:dyDescent="0.25">
      <c r="A229" s="3" t="s">
        <v>35</v>
      </c>
      <c r="B229" t="s">
        <v>197</v>
      </c>
      <c r="C229" t="s">
        <v>69</v>
      </c>
      <c r="D229" s="6">
        <v>5.0000000000000002E-62</v>
      </c>
      <c r="E229">
        <v>242</v>
      </c>
      <c r="F229">
        <v>85.95</v>
      </c>
      <c r="G229" s="5">
        <v>237</v>
      </c>
      <c r="H229">
        <v>32879</v>
      </c>
      <c r="I229">
        <v>33097</v>
      </c>
      <c r="J229">
        <v>17</v>
      </c>
      <c r="K229">
        <v>258</v>
      </c>
      <c r="L229">
        <v>23</v>
      </c>
      <c r="M229">
        <v>11</v>
      </c>
    </row>
    <row r="230" spans="1:13" x14ac:dyDescent="0.25">
      <c r="A230" s="3" t="s">
        <v>35</v>
      </c>
      <c r="B230" t="s">
        <v>198</v>
      </c>
      <c r="C230" t="s">
        <v>53</v>
      </c>
      <c r="D230" s="6">
        <v>5.0000000000000004E-44</v>
      </c>
      <c r="E230">
        <v>95</v>
      </c>
      <c r="F230">
        <v>100</v>
      </c>
      <c r="G230" s="5">
        <v>176</v>
      </c>
      <c r="H230">
        <v>32018</v>
      </c>
      <c r="I230">
        <v>32112</v>
      </c>
      <c r="J230">
        <v>273</v>
      </c>
      <c r="K230">
        <v>179</v>
      </c>
      <c r="L230">
        <v>0</v>
      </c>
      <c r="M230">
        <v>0</v>
      </c>
    </row>
    <row r="231" spans="1:13" x14ac:dyDescent="0.25">
      <c r="A231" s="3" t="s">
        <v>35</v>
      </c>
      <c r="B231" t="s">
        <v>188</v>
      </c>
      <c r="C231" t="s">
        <v>54</v>
      </c>
      <c r="D231" s="6">
        <v>6.9999999999999999E-35</v>
      </c>
      <c r="E231">
        <v>168</v>
      </c>
      <c r="F231">
        <v>82.74</v>
      </c>
      <c r="G231" s="5">
        <v>147</v>
      </c>
      <c r="H231">
        <v>173366</v>
      </c>
      <c r="I231">
        <v>173532</v>
      </c>
      <c r="J231">
        <v>468</v>
      </c>
      <c r="K231">
        <v>632</v>
      </c>
      <c r="L231">
        <v>4</v>
      </c>
      <c r="M231">
        <v>25</v>
      </c>
    </row>
    <row r="232" spans="1:13" x14ac:dyDescent="0.25">
      <c r="A232" s="3" t="s">
        <v>35</v>
      </c>
      <c r="B232" t="s">
        <v>190</v>
      </c>
      <c r="C232" t="s">
        <v>54</v>
      </c>
      <c r="D232" s="6">
        <v>2E-70</v>
      </c>
      <c r="E232">
        <v>244</v>
      </c>
      <c r="F232">
        <v>86.89</v>
      </c>
      <c r="G232" s="5">
        <v>263</v>
      </c>
      <c r="H232">
        <v>10599</v>
      </c>
      <c r="I232">
        <v>10841</v>
      </c>
      <c r="J232">
        <v>914</v>
      </c>
      <c r="K232">
        <v>1147</v>
      </c>
      <c r="L232">
        <v>11</v>
      </c>
      <c r="M232">
        <v>21</v>
      </c>
    </row>
    <row r="233" spans="1:13" x14ac:dyDescent="0.25">
      <c r="A233" s="3" t="s">
        <v>35</v>
      </c>
      <c r="B233" t="s">
        <v>190</v>
      </c>
      <c r="C233" t="s">
        <v>69</v>
      </c>
      <c r="D233" s="6">
        <v>1.9999999999999999E-34</v>
      </c>
      <c r="E233">
        <v>89</v>
      </c>
      <c r="F233">
        <v>95.51</v>
      </c>
      <c r="G233" s="5">
        <v>143</v>
      </c>
      <c r="H233">
        <v>10512</v>
      </c>
      <c r="I233">
        <v>10600</v>
      </c>
      <c r="J233">
        <v>539</v>
      </c>
      <c r="K233">
        <v>627</v>
      </c>
      <c r="L233">
        <v>0</v>
      </c>
      <c r="M233">
        <v>4</v>
      </c>
    </row>
    <row r="234" spans="1:13" x14ac:dyDescent="0.25">
      <c r="A234" s="3" t="s">
        <v>35</v>
      </c>
      <c r="B234" t="s">
        <v>190</v>
      </c>
      <c r="C234" t="s">
        <v>69</v>
      </c>
      <c r="D234" s="6">
        <v>6.9999999999999999E-35</v>
      </c>
      <c r="E234">
        <v>90</v>
      </c>
      <c r="F234">
        <v>95.56</v>
      </c>
      <c r="G234" s="5">
        <v>145</v>
      </c>
      <c r="H234">
        <v>10170</v>
      </c>
      <c r="I234">
        <v>10259</v>
      </c>
      <c r="J234">
        <v>396</v>
      </c>
      <c r="K234">
        <v>485</v>
      </c>
      <c r="L234">
        <v>0</v>
      </c>
      <c r="M234">
        <v>4</v>
      </c>
    </row>
    <row r="235" spans="1:13" x14ac:dyDescent="0.25">
      <c r="A235" s="3" t="s">
        <v>35</v>
      </c>
      <c r="B235" t="s">
        <v>190</v>
      </c>
      <c r="C235" t="s">
        <v>69</v>
      </c>
      <c r="D235" s="6">
        <v>1.0000000000000001E-32</v>
      </c>
      <c r="E235">
        <v>131</v>
      </c>
      <c r="F235">
        <v>87.02</v>
      </c>
      <c r="G235" s="5">
        <v>137</v>
      </c>
      <c r="H235">
        <v>10004</v>
      </c>
      <c r="I235">
        <v>10134</v>
      </c>
      <c r="J235">
        <v>759</v>
      </c>
      <c r="K235">
        <v>877</v>
      </c>
      <c r="L235">
        <v>12</v>
      </c>
      <c r="M235">
        <v>5</v>
      </c>
    </row>
    <row r="236" spans="1:13" x14ac:dyDescent="0.25">
      <c r="A236" s="3" t="s">
        <v>35</v>
      </c>
      <c r="B236" t="s">
        <v>190</v>
      </c>
      <c r="C236" t="s">
        <v>69</v>
      </c>
      <c r="D236" s="6">
        <v>7.0000000000000004E-25</v>
      </c>
      <c r="E236">
        <v>73</v>
      </c>
      <c r="F236">
        <v>94.52</v>
      </c>
      <c r="G236" s="5">
        <v>111</v>
      </c>
      <c r="H236">
        <v>9925</v>
      </c>
      <c r="I236">
        <v>9995</v>
      </c>
      <c r="J236">
        <v>618</v>
      </c>
      <c r="K236">
        <v>690</v>
      </c>
      <c r="L236">
        <v>2</v>
      </c>
      <c r="M236">
        <v>2</v>
      </c>
    </row>
    <row r="237" spans="1:13" x14ac:dyDescent="0.25">
      <c r="A237" s="3" t="s">
        <v>35</v>
      </c>
      <c r="B237" t="s">
        <v>194</v>
      </c>
      <c r="C237" t="s">
        <v>53</v>
      </c>
      <c r="D237" s="6">
        <v>4.0000000000000002E-9</v>
      </c>
      <c r="E237">
        <v>38</v>
      </c>
      <c r="F237">
        <v>94.74</v>
      </c>
      <c r="G237" s="5" t="s">
        <v>63</v>
      </c>
      <c r="H237">
        <v>18248</v>
      </c>
      <c r="I237">
        <v>18285</v>
      </c>
      <c r="J237">
        <v>842</v>
      </c>
      <c r="K237">
        <v>805</v>
      </c>
      <c r="L237">
        <v>0</v>
      </c>
      <c r="M237">
        <v>2</v>
      </c>
    </row>
    <row r="238" spans="1:13" x14ac:dyDescent="0.25">
      <c r="A238" s="3" t="s">
        <v>174</v>
      </c>
      <c r="B238" t="s">
        <v>173</v>
      </c>
      <c r="C238" t="s">
        <v>50</v>
      </c>
      <c r="D238" s="6">
        <v>6E-34</v>
      </c>
      <c r="E238">
        <v>94</v>
      </c>
      <c r="F238">
        <v>94.68</v>
      </c>
      <c r="G238" s="5">
        <v>145</v>
      </c>
      <c r="H238">
        <v>200384</v>
      </c>
      <c r="I238">
        <v>200475</v>
      </c>
      <c r="J238">
        <v>246</v>
      </c>
      <c r="K238">
        <v>153</v>
      </c>
      <c r="L238">
        <v>2</v>
      </c>
      <c r="M238">
        <v>3</v>
      </c>
    </row>
    <row r="239" spans="1:13" x14ac:dyDescent="0.25">
      <c r="A239" s="3" t="s">
        <v>174</v>
      </c>
      <c r="B239" t="s">
        <v>165</v>
      </c>
      <c r="C239" t="s">
        <v>50</v>
      </c>
      <c r="D239" s="6">
        <v>9.9999999999999996E-24</v>
      </c>
      <c r="E239">
        <v>62</v>
      </c>
      <c r="F239">
        <v>98.39</v>
      </c>
      <c r="G239" s="5">
        <v>110</v>
      </c>
      <c r="H239">
        <v>123329</v>
      </c>
      <c r="I239">
        <v>123390</v>
      </c>
      <c r="J239">
        <v>1331</v>
      </c>
      <c r="K239">
        <v>1392</v>
      </c>
      <c r="L239">
        <v>0</v>
      </c>
      <c r="M239">
        <v>1</v>
      </c>
    </row>
    <row r="240" spans="1:13" x14ac:dyDescent="0.25">
      <c r="A240" s="3" t="s">
        <v>174</v>
      </c>
      <c r="B240" t="s">
        <v>166</v>
      </c>
      <c r="C240" t="s">
        <v>52</v>
      </c>
      <c r="D240" s="6">
        <v>3.9999999999999999E-19</v>
      </c>
      <c r="E240">
        <v>75</v>
      </c>
      <c r="F240">
        <v>89.33</v>
      </c>
      <c r="G240" s="5" t="s">
        <v>56</v>
      </c>
      <c r="H240">
        <v>208935</v>
      </c>
      <c r="I240">
        <v>209009</v>
      </c>
      <c r="J240">
        <v>590</v>
      </c>
      <c r="K240">
        <v>516</v>
      </c>
      <c r="L240">
        <v>0</v>
      </c>
      <c r="M240">
        <v>8</v>
      </c>
    </row>
    <row r="241" spans="1:13" x14ac:dyDescent="0.25">
      <c r="A241" s="3" t="s">
        <v>174</v>
      </c>
      <c r="B241" t="s">
        <v>166</v>
      </c>
      <c r="C241" t="s">
        <v>52</v>
      </c>
      <c r="D241" s="6">
        <v>8.9999999999999995E-91</v>
      </c>
      <c r="E241">
        <v>264</v>
      </c>
      <c r="F241">
        <v>89.77</v>
      </c>
      <c r="G241" s="5">
        <v>333</v>
      </c>
      <c r="H241">
        <v>208647</v>
      </c>
      <c r="I241">
        <v>208910</v>
      </c>
      <c r="J241">
        <v>802</v>
      </c>
      <c r="K241">
        <v>545</v>
      </c>
      <c r="L241">
        <v>6</v>
      </c>
      <c r="M241">
        <v>21</v>
      </c>
    </row>
    <row r="242" spans="1:13" x14ac:dyDescent="0.25">
      <c r="A242" s="3" t="s">
        <v>174</v>
      </c>
      <c r="B242" t="s">
        <v>169</v>
      </c>
      <c r="C242" t="s">
        <v>52</v>
      </c>
      <c r="D242" s="6">
        <v>6.0000000000000002E-26</v>
      </c>
      <c r="E242">
        <v>99</v>
      </c>
      <c r="F242">
        <v>87.88</v>
      </c>
      <c r="G242" s="5">
        <v>117</v>
      </c>
      <c r="H242">
        <v>202730</v>
      </c>
      <c r="I242">
        <v>202828</v>
      </c>
      <c r="J242">
        <v>826</v>
      </c>
      <c r="K242">
        <v>728</v>
      </c>
      <c r="L242">
        <v>0</v>
      </c>
      <c r="M242">
        <v>12</v>
      </c>
    </row>
    <row r="243" spans="1:13" x14ac:dyDescent="0.25">
      <c r="A243" s="3" t="s">
        <v>174</v>
      </c>
      <c r="B243" t="s">
        <v>170</v>
      </c>
      <c r="C243" t="s">
        <v>50</v>
      </c>
      <c r="D243" s="6">
        <v>6.0000000000000002E-27</v>
      </c>
      <c r="E243">
        <v>87</v>
      </c>
      <c r="F243">
        <v>91.95</v>
      </c>
      <c r="G243" s="5">
        <v>121</v>
      </c>
      <c r="H243">
        <v>131421</v>
      </c>
      <c r="I243">
        <v>131506</v>
      </c>
      <c r="J243">
        <v>1354</v>
      </c>
      <c r="K243">
        <v>1268</v>
      </c>
      <c r="L243">
        <v>1</v>
      </c>
      <c r="M243">
        <v>6</v>
      </c>
    </row>
    <row r="244" spans="1:13" x14ac:dyDescent="0.25">
      <c r="A244" s="3" t="s">
        <v>174</v>
      </c>
      <c r="B244" t="s">
        <v>171</v>
      </c>
      <c r="C244" t="s">
        <v>52</v>
      </c>
      <c r="D244" s="6">
        <v>3.0000000000000001E-93</v>
      </c>
      <c r="E244">
        <v>193</v>
      </c>
      <c r="F244">
        <v>98.45</v>
      </c>
      <c r="G244" s="5">
        <v>340</v>
      </c>
      <c r="H244">
        <v>138643</v>
      </c>
      <c r="I244">
        <v>138835</v>
      </c>
      <c r="J244">
        <v>779</v>
      </c>
      <c r="K244">
        <v>971</v>
      </c>
      <c r="L244">
        <v>0</v>
      </c>
      <c r="M244">
        <v>3</v>
      </c>
    </row>
    <row r="245" spans="1:13" x14ac:dyDescent="0.25">
      <c r="A245" s="3" t="s">
        <v>174</v>
      </c>
      <c r="B245" t="s">
        <v>172</v>
      </c>
      <c r="C245" t="s">
        <v>50</v>
      </c>
      <c r="D245" s="6">
        <v>3.9999999999999998E-11</v>
      </c>
      <c r="E245">
        <v>42</v>
      </c>
      <c r="F245">
        <v>95.24</v>
      </c>
      <c r="G245" s="5" t="s">
        <v>58</v>
      </c>
      <c r="H245">
        <v>39171</v>
      </c>
      <c r="I245">
        <v>39212</v>
      </c>
      <c r="J245">
        <v>1404</v>
      </c>
      <c r="K245">
        <v>1445</v>
      </c>
      <c r="L245">
        <v>0</v>
      </c>
      <c r="M245">
        <v>2</v>
      </c>
    </row>
    <row r="246" spans="1:13" x14ac:dyDescent="0.25">
      <c r="A246" s="3" t="s">
        <v>174</v>
      </c>
      <c r="B246" t="s">
        <v>163</v>
      </c>
      <c r="C246" t="s">
        <v>52</v>
      </c>
      <c r="D246" s="6">
        <v>1.9999999999999999E-47</v>
      </c>
      <c r="E246">
        <v>158</v>
      </c>
      <c r="F246">
        <v>88.61</v>
      </c>
      <c r="G246" s="5">
        <v>187</v>
      </c>
      <c r="H246">
        <v>21473</v>
      </c>
      <c r="I246">
        <v>21630</v>
      </c>
      <c r="J246">
        <v>1348</v>
      </c>
      <c r="K246">
        <v>1196</v>
      </c>
      <c r="L246">
        <v>5</v>
      </c>
      <c r="M246">
        <v>13</v>
      </c>
    </row>
    <row r="247" spans="1:13" x14ac:dyDescent="0.25">
      <c r="A247" s="3" t="s">
        <v>174</v>
      </c>
      <c r="B247" t="s">
        <v>164</v>
      </c>
      <c r="C247" t="s">
        <v>50</v>
      </c>
      <c r="D247" s="6">
        <v>8.0000000000000001E-35</v>
      </c>
      <c r="E247">
        <v>90</v>
      </c>
      <c r="F247">
        <v>95.56</v>
      </c>
      <c r="G247" s="5">
        <v>145</v>
      </c>
      <c r="H247">
        <v>60638</v>
      </c>
      <c r="I247">
        <v>60727</v>
      </c>
      <c r="J247">
        <v>851</v>
      </c>
      <c r="K247">
        <v>762</v>
      </c>
      <c r="L247">
        <v>0</v>
      </c>
      <c r="M247">
        <v>4</v>
      </c>
    </row>
    <row r="248" spans="1:13" x14ac:dyDescent="0.25">
      <c r="A248" s="3" t="s">
        <v>174</v>
      </c>
      <c r="B248" t="s">
        <v>164</v>
      </c>
      <c r="C248" t="s">
        <v>50</v>
      </c>
      <c r="D248" s="6">
        <v>1E-42</v>
      </c>
      <c r="E248">
        <v>102</v>
      </c>
      <c r="F248">
        <v>97.06</v>
      </c>
      <c r="G248" s="5">
        <v>171</v>
      </c>
      <c r="H248">
        <v>60411</v>
      </c>
      <c r="I248">
        <v>60511</v>
      </c>
      <c r="J248">
        <v>496</v>
      </c>
      <c r="K248">
        <v>395</v>
      </c>
      <c r="L248">
        <v>1</v>
      </c>
      <c r="M248">
        <v>2</v>
      </c>
    </row>
    <row r="249" spans="1:13" x14ac:dyDescent="0.25">
      <c r="A249" s="3" t="s">
        <v>174</v>
      </c>
      <c r="B249" t="s">
        <v>164</v>
      </c>
      <c r="C249" t="s">
        <v>52</v>
      </c>
      <c r="D249" s="6">
        <v>2E-70</v>
      </c>
      <c r="E249">
        <v>172</v>
      </c>
      <c r="F249">
        <v>94.19</v>
      </c>
      <c r="G249" s="5">
        <v>263</v>
      </c>
      <c r="H249">
        <v>60150</v>
      </c>
      <c r="I249">
        <v>60321</v>
      </c>
      <c r="J249">
        <v>1128</v>
      </c>
      <c r="K249">
        <v>957</v>
      </c>
      <c r="L249">
        <v>0</v>
      </c>
      <c r="M249">
        <v>10</v>
      </c>
    </row>
    <row r="250" spans="1:13" x14ac:dyDescent="0.25">
      <c r="A250" s="3" t="s">
        <v>174</v>
      </c>
      <c r="B250" t="s">
        <v>167</v>
      </c>
      <c r="C250" t="s">
        <v>50</v>
      </c>
      <c r="D250" s="6">
        <v>3E-43</v>
      </c>
      <c r="E250">
        <v>99</v>
      </c>
      <c r="F250">
        <v>97.98</v>
      </c>
      <c r="G250" s="5">
        <v>172</v>
      </c>
      <c r="H250">
        <v>13787</v>
      </c>
      <c r="I250">
        <v>13885</v>
      </c>
      <c r="J250">
        <v>939</v>
      </c>
      <c r="K250">
        <v>841</v>
      </c>
      <c r="L250">
        <v>0</v>
      </c>
      <c r="M250">
        <v>2</v>
      </c>
    </row>
    <row r="251" spans="1:13" x14ac:dyDescent="0.25">
      <c r="A251" s="3" t="s">
        <v>174</v>
      </c>
      <c r="B251" t="s">
        <v>167</v>
      </c>
      <c r="C251" t="s">
        <v>50</v>
      </c>
      <c r="D251" s="6">
        <v>4.0000000000000002E-62</v>
      </c>
      <c r="E251">
        <v>278</v>
      </c>
      <c r="F251">
        <v>83.81</v>
      </c>
      <c r="G251" s="5">
        <v>235</v>
      </c>
      <c r="H251">
        <v>13487</v>
      </c>
      <c r="I251">
        <v>13761</v>
      </c>
      <c r="J251">
        <v>1178</v>
      </c>
      <c r="K251">
        <v>929</v>
      </c>
      <c r="L251">
        <v>31</v>
      </c>
      <c r="M251">
        <v>14</v>
      </c>
    </row>
    <row r="252" spans="1:13" x14ac:dyDescent="0.25">
      <c r="A252" s="3" t="s">
        <v>174</v>
      </c>
      <c r="B252" t="s">
        <v>168</v>
      </c>
      <c r="C252" t="s">
        <v>52</v>
      </c>
      <c r="D252" s="6">
        <v>7.9999999999999998E-19</v>
      </c>
      <c r="E252">
        <v>59</v>
      </c>
      <c r="F252">
        <v>94.92</v>
      </c>
      <c r="G252" s="5" t="s">
        <v>113</v>
      </c>
      <c r="H252">
        <v>24820</v>
      </c>
      <c r="I252">
        <v>24878</v>
      </c>
      <c r="J252">
        <v>1336</v>
      </c>
      <c r="K252">
        <v>1393</v>
      </c>
      <c r="L252">
        <v>1</v>
      </c>
      <c r="M252">
        <v>2</v>
      </c>
    </row>
    <row r="253" spans="1:13" x14ac:dyDescent="0.25">
      <c r="A253" s="3" t="s">
        <v>174</v>
      </c>
      <c r="B253" t="s">
        <v>168</v>
      </c>
      <c r="C253" t="s">
        <v>50</v>
      </c>
      <c r="D253" s="6">
        <v>1E-22</v>
      </c>
      <c r="E253">
        <v>62</v>
      </c>
      <c r="F253">
        <v>96.77</v>
      </c>
      <c r="G253" s="5">
        <v>104</v>
      </c>
      <c r="H253">
        <v>24510</v>
      </c>
      <c r="I253">
        <v>24571</v>
      </c>
      <c r="J253">
        <v>247</v>
      </c>
      <c r="K253">
        <v>308</v>
      </c>
      <c r="L253">
        <v>0</v>
      </c>
      <c r="M253">
        <v>2</v>
      </c>
    </row>
    <row r="254" spans="1:13" x14ac:dyDescent="0.25">
      <c r="A254" s="3" t="s">
        <v>174</v>
      </c>
      <c r="B254" t="s">
        <v>168</v>
      </c>
      <c r="C254" t="s">
        <v>50</v>
      </c>
      <c r="D254" s="6">
        <v>6.0000000000000006E-20</v>
      </c>
      <c r="E254">
        <v>63</v>
      </c>
      <c r="F254">
        <v>93.65</v>
      </c>
      <c r="G254" s="5" t="s">
        <v>56</v>
      </c>
      <c r="H254">
        <v>24402</v>
      </c>
      <c r="I254">
        <v>24464</v>
      </c>
      <c r="J254">
        <v>198</v>
      </c>
      <c r="K254">
        <v>260</v>
      </c>
      <c r="L254">
        <v>0</v>
      </c>
      <c r="M254">
        <v>4</v>
      </c>
    </row>
    <row r="255" spans="1:13" x14ac:dyDescent="0.25">
      <c r="A255" s="3" t="s">
        <v>174</v>
      </c>
      <c r="B255" t="s">
        <v>168</v>
      </c>
      <c r="C255" t="s">
        <v>50</v>
      </c>
      <c r="D255" s="6">
        <v>9.9999999999999995E-58</v>
      </c>
      <c r="E255">
        <v>156</v>
      </c>
      <c r="F255">
        <v>92.31</v>
      </c>
      <c r="G255" s="5">
        <v>220</v>
      </c>
      <c r="H255">
        <v>24245</v>
      </c>
      <c r="I255">
        <v>24400</v>
      </c>
      <c r="J255">
        <v>9</v>
      </c>
      <c r="K255">
        <v>163</v>
      </c>
      <c r="L255">
        <v>1</v>
      </c>
      <c r="M255">
        <v>11</v>
      </c>
    </row>
    <row r="256" spans="1:13" x14ac:dyDescent="0.25">
      <c r="A256" s="3" t="s">
        <v>174</v>
      </c>
      <c r="B256" t="s">
        <v>168</v>
      </c>
      <c r="C256" t="s">
        <v>52</v>
      </c>
      <c r="D256" s="6">
        <v>7.9999999999999998E-19</v>
      </c>
      <c r="E256">
        <v>69</v>
      </c>
      <c r="F256">
        <v>91.3</v>
      </c>
      <c r="G256" s="5" t="s">
        <v>113</v>
      </c>
      <c r="H256">
        <v>23923</v>
      </c>
      <c r="I256">
        <v>23989</v>
      </c>
      <c r="J256">
        <v>1116</v>
      </c>
      <c r="K256">
        <v>1183</v>
      </c>
      <c r="L256">
        <v>3</v>
      </c>
      <c r="M256">
        <v>3</v>
      </c>
    </row>
    <row r="257" spans="1:13" x14ac:dyDescent="0.25">
      <c r="A257" s="3" t="s">
        <v>36</v>
      </c>
      <c r="B257" t="s">
        <v>199</v>
      </c>
      <c r="C257" t="s">
        <v>50</v>
      </c>
      <c r="D257" s="6">
        <v>2E-14</v>
      </c>
      <c r="E257">
        <v>51</v>
      </c>
      <c r="F257">
        <v>96.08</v>
      </c>
      <c r="G257" s="5" t="s">
        <v>62</v>
      </c>
      <c r="H257">
        <v>5565782</v>
      </c>
      <c r="I257">
        <v>5565832</v>
      </c>
      <c r="J257">
        <v>1342</v>
      </c>
      <c r="K257">
        <v>1392</v>
      </c>
      <c r="L257">
        <v>0</v>
      </c>
      <c r="M257">
        <v>2</v>
      </c>
    </row>
    <row r="258" spans="1:13" x14ac:dyDescent="0.25">
      <c r="A258" s="3" t="s">
        <v>36</v>
      </c>
      <c r="B258" t="s">
        <v>199</v>
      </c>
      <c r="C258" t="s">
        <v>52</v>
      </c>
      <c r="D258" s="6">
        <v>1E-26</v>
      </c>
      <c r="E258">
        <v>79</v>
      </c>
      <c r="F258">
        <v>94.94</v>
      </c>
      <c r="G258" s="5">
        <v>124</v>
      </c>
      <c r="H258">
        <v>1506437</v>
      </c>
      <c r="I258">
        <v>1506515</v>
      </c>
      <c r="J258">
        <v>596</v>
      </c>
      <c r="K258">
        <v>518</v>
      </c>
      <c r="L258">
        <v>0</v>
      </c>
      <c r="M258">
        <v>4</v>
      </c>
    </row>
    <row r="259" spans="1:13" x14ac:dyDescent="0.25">
      <c r="A259" s="3" t="s">
        <v>36</v>
      </c>
      <c r="B259" t="s">
        <v>199</v>
      </c>
      <c r="C259" t="s">
        <v>52</v>
      </c>
      <c r="D259" s="6">
        <v>3.0000000000000001E-73</v>
      </c>
      <c r="E259">
        <v>241</v>
      </c>
      <c r="F259">
        <v>87.97</v>
      </c>
      <c r="G259" s="5">
        <v>279</v>
      </c>
      <c r="H259">
        <v>1506169</v>
      </c>
      <c r="I259">
        <v>1506408</v>
      </c>
      <c r="J259">
        <v>797</v>
      </c>
      <c r="K259">
        <v>561</v>
      </c>
      <c r="L259">
        <v>5</v>
      </c>
      <c r="M259">
        <v>24</v>
      </c>
    </row>
    <row r="260" spans="1:13" x14ac:dyDescent="0.25">
      <c r="A260" s="3" t="s">
        <v>36</v>
      </c>
      <c r="B260" t="s">
        <v>200</v>
      </c>
      <c r="C260" t="s">
        <v>50</v>
      </c>
      <c r="D260" s="6">
        <v>2.0000000000000001E-13</v>
      </c>
      <c r="E260">
        <v>103</v>
      </c>
      <c r="F260">
        <v>81.55</v>
      </c>
      <c r="G260" s="5" t="s">
        <v>60</v>
      </c>
      <c r="H260">
        <v>4243311</v>
      </c>
      <c r="I260">
        <v>4243408</v>
      </c>
      <c r="J260">
        <v>1445</v>
      </c>
      <c r="K260">
        <v>1344</v>
      </c>
      <c r="L260">
        <v>6</v>
      </c>
      <c r="M260">
        <v>13</v>
      </c>
    </row>
    <row r="261" spans="1:13" x14ac:dyDescent="0.25">
      <c r="A261" s="3" t="s">
        <v>36</v>
      </c>
      <c r="B261" t="s">
        <v>200</v>
      </c>
      <c r="C261" t="s">
        <v>52</v>
      </c>
      <c r="D261" s="6">
        <v>7.9999999999999997E-23</v>
      </c>
      <c r="E261">
        <v>75</v>
      </c>
      <c r="F261">
        <v>93.33</v>
      </c>
      <c r="G261" s="5">
        <v>111</v>
      </c>
      <c r="H261">
        <v>3954178</v>
      </c>
      <c r="I261">
        <v>3954252</v>
      </c>
      <c r="J261">
        <v>751</v>
      </c>
      <c r="K261">
        <v>825</v>
      </c>
      <c r="L261">
        <v>0</v>
      </c>
      <c r="M261">
        <v>5</v>
      </c>
    </row>
    <row r="262" spans="1:13" x14ac:dyDescent="0.25">
      <c r="A262" s="3" t="s">
        <v>36</v>
      </c>
      <c r="B262" t="s">
        <v>200</v>
      </c>
      <c r="C262" t="s">
        <v>52</v>
      </c>
      <c r="D262" s="6">
        <v>4.9999999999999996E-25</v>
      </c>
      <c r="E262">
        <v>117</v>
      </c>
      <c r="F262">
        <v>85.47</v>
      </c>
      <c r="G262" s="5">
        <v>119</v>
      </c>
      <c r="H262">
        <v>3953910</v>
      </c>
      <c r="I262">
        <v>3954023</v>
      </c>
      <c r="J262">
        <v>471</v>
      </c>
      <c r="K262">
        <v>587</v>
      </c>
      <c r="L262">
        <v>3</v>
      </c>
      <c r="M262">
        <v>14</v>
      </c>
    </row>
    <row r="263" spans="1:13" x14ac:dyDescent="0.25">
      <c r="A263" s="3" t="s">
        <v>36</v>
      </c>
      <c r="B263" t="s">
        <v>200</v>
      </c>
      <c r="C263" t="s">
        <v>50</v>
      </c>
      <c r="D263" s="6">
        <v>3.0000000000000001E-12</v>
      </c>
      <c r="E263">
        <v>41</v>
      </c>
      <c r="F263">
        <v>100</v>
      </c>
      <c r="G263" s="5" t="s">
        <v>67</v>
      </c>
      <c r="H263">
        <v>3952597</v>
      </c>
      <c r="I263">
        <v>3952637</v>
      </c>
      <c r="J263">
        <v>153</v>
      </c>
      <c r="K263">
        <v>193</v>
      </c>
      <c r="L263">
        <v>0</v>
      </c>
      <c r="M263">
        <v>0</v>
      </c>
    </row>
    <row r="264" spans="1:13" x14ac:dyDescent="0.25">
      <c r="A264" s="3" t="s">
        <v>36</v>
      </c>
      <c r="B264" t="s">
        <v>200</v>
      </c>
      <c r="C264" t="s">
        <v>50</v>
      </c>
      <c r="D264" s="6">
        <v>3E-52</v>
      </c>
      <c r="E264">
        <v>160</v>
      </c>
      <c r="F264">
        <v>90.62</v>
      </c>
      <c r="G264" s="5">
        <v>209</v>
      </c>
      <c r="H264">
        <v>3952378</v>
      </c>
      <c r="I264">
        <v>3952535</v>
      </c>
      <c r="J264">
        <v>5</v>
      </c>
      <c r="K264">
        <v>162</v>
      </c>
      <c r="L264">
        <v>4</v>
      </c>
      <c r="M264">
        <v>11</v>
      </c>
    </row>
    <row r="265" spans="1:13" x14ac:dyDescent="0.25">
      <c r="A265" s="3" t="s">
        <v>36</v>
      </c>
      <c r="B265" t="s">
        <v>200</v>
      </c>
      <c r="C265" t="s">
        <v>52</v>
      </c>
      <c r="D265" s="6">
        <v>3.0000000000000001E-17</v>
      </c>
      <c r="E265">
        <v>70</v>
      </c>
      <c r="F265">
        <v>91.43</v>
      </c>
      <c r="G265" s="5" t="s">
        <v>97</v>
      </c>
      <c r="H265">
        <v>3952056</v>
      </c>
      <c r="I265">
        <v>3952123</v>
      </c>
      <c r="J265">
        <v>1116</v>
      </c>
      <c r="K265">
        <v>1184</v>
      </c>
      <c r="L265">
        <v>3</v>
      </c>
      <c r="M265">
        <v>3</v>
      </c>
    </row>
    <row r="266" spans="1:13" x14ac:dyDescent="0.25">
      <c r="A266" s="3" t="s">
        <v>36</v>
      </c>
      <c r="B266" t="s">
        <v>201</v>
      </c>
      <c r="C266" t="s">
        <v>52</v>
      </c>
      <c r="D266" s="6">
        <v>9E-47</v>
      </c>
      <c r="E266">
        <v>146</v>
      </c>
      <c r="F266">
        <v>90.41</v>
      </c>
      <c r="G266" s="5">
        <v>191</v>
      </c>
      <c r="H266">
        <v>4296293</v>
      </c>
      <c r="I266">
        <v>4296438</v>
      </c>
      <c r="J266">
        <v>158</v>
      </c>
      <c r="K266">
        <v>14</v>
      </c>
      <c r="L266">
        <v>1</v>
      </c>
      <c r="M266">
        <v>13</v>
      </c>
    </row>
    <row r="267" spans="1:13" x14ac:dyDescent="0.25">
      <c r="A267" s="3" t="s">
        <v>36</v>
      </c>
      <c r="B267" t="s">
        <v>201</v>
      </c>
      <c r="C267" t="s">
        <v>50</v>
      </c>
      <c r="D267" s="6">
        <v>1.9999999999999999E-38</v>
      </c>
      <c r="E267">
        <v>94</v>
      </c>
      <c r="F267">
        <v>97.87</v>
      </c>
      <c r="G267" s="5">
        <v>163</v>
      </c>
      <c r="H267">
        <v>4295991</v>
      </c>
      <c r="I267">
        <v>4296084</v>
      </c>
      <c r="J267">
        <v>934</v>
      </c>
      <c r="K267">
        <v>841</v>
      </c>
      <c r="L267">
        <v>0</v>
      </c>
      <c r="M267">
        <v>2</v>
      </c>
    </row>
    <row r="268" spans="1:13" x14ac:dyDescent="0.25">
      <c r="A268" s="3" t="s">
        <v>36</v>
      </c>
      <c r="B268" t="s">
        <v>201</v>
      </c>
      <c r="C268" t="s">
        <v>50</v>
      </c>
      <c r="D268" s="6">
        <v>2.0000000000000001E-53</v>
      </c>
      <c r="E268">
        <v>151</v>
      </c>
      <c r="F268">
        <v>92.05</v>
      </c>
      <c r="G268" s="5">
        <v>213</v>
      </c>
      <c r="H268">
        <v>4295813</v>
      </c>
      <c r="I268">
        <v>4295963</v>
      </c>
      <c r="J268">
        <v>1079</v>
      </c>
      <c r="K268">
        <v>929</v>
      </c>
      <c r="L268">
        <v>0</v>
      </c>
      <c r="M268">
        <v>12</v>
      </c>
    </row>
    <row r="269" spans="1:13" x14ac:dyDescent="0.25">
      <c r="A269" s="3" t="s">
        <v>36</v>
      </c>
      <c r="B269" t="s">
        <v>201</v>
      </c>
      <c r="C269" t="s">
        <v>52</v>
      </c>
      <c r="D269" s="6">
        <v>3.9999999999999998E-80</v>
      </c>
      <c r="E269">
        <v>341</v>
      </c>
      <c r="F269">
        <v>83.87</v>
      </c>
      <c r="G269" s="5">
        <v>302</v>
      </c>
      <c r="H269">
        <v>4295304</v>
      </c>
      <c r="I269">
        <v>4295639</v>
      </c>
      <c r="J269">
        <v>468</v>
      </c>
      <c r="K269">
        <v>148</v>
      </c>
      <c r="L269">
        <v>25</v>
      </c>
      <c r="M269">
        <v>30</v>
      </c>
    </row>
    <row r="270" spans="1:13" x14ac:dyDescent="0.25">
      <c r="A270" s="3" t="s">
        <v>36</v>
      </c>
      <c r="B270" t="s">
        <v>201</v>
      </c>
      <c r="C270" t="s">
        <v>52</v>
      </c>
      <c r="D270" s="6">
        <v>3.0000000000000002E-66</v>
      </c>
      <c r="E270">
        <v>172</v>
      </c>
      <c r="F270">
        <v>94.19</v>
      </c>
      <c r="G270" s="5">
        <v>255</v>
      </c>
      <c r="H270">
        <v>3021416</v>
      </c>
      <c r="I270">
        <v>3021587</v>
      </c>
      <c r="J270">
        <v>971</v>
      </c>
      <c r="K270">
        <v>808</v>
      </c>
      <c r="L270">
        <v>8</v>
      </c>
      <c r="M270">
        <v>2</v>
      </c>
    </row>
    <row r="271" spans="1:13" x14ac:dyDescent="0.25">
      <c r="A271" s="3" t="s">
        <v>36</v>
      </c>
      <c r="B271" t="s">
        <v>202</v>
      </c>
      <c r="C271" t="s">
        <v>52</v>
      </c>
      <c r="D271" s="6">
        <v>3.9999999999999997E-34</v>
      </c>
      <c r="E271">
        <v>107</v>
      </c>
      <c r="F271">
        <v>91.59</v>
      </c>
      <c r="G271" s="5">
        <v>148</v>
      </c>
      <c r="H271">
        <v>892028</v>
      </c>
      <c r="I271">
        <v>892134</v>
      </c>
      <c r="J271">
        <v>1242</v>
      </c>
      <c r="K271">
        <v>1348</v>
      </c>
      <c r="L271">
        <v>0</v>
      </c>
      <c r="M271">
        <v>9</v>
      </c>
    </row>
    <row r="272" spans="1:13" x14ac:dyDescent="0.25">
      <c r="A272" s="3" t="s">
        <v>36</v>
      </c>
      <c r="B272" t="s">
        <v>202</v>
      </c>
      <c r="C272" t="s">
        <v>52</v>
      </c>
      <c r="D272" s="6">
        <v>2.9999999999999999E-46</v>
      </c>
      <c r="E272">
        <v>160</v>
      </c>
      <c r="F272">
        <v>88.12</v>
      </c>
      <c r="G272" s="5">
        <v>189</v>
      </c>
      <c r="H272">
        <v>891819</v>
      </c>
      <c r="I272">
        <v>891977</v>
      </c>
      <c r="J272">
        <v>1199</v>
      </c>
      <c r="K272">
        <v>1358</v>
      </c>
      <c r="L272">
        <v>1</v>
      </c>
      <c r="M272">
        <v>18</v>
      </c>
    </row>
    <row r="273" spans="1:13" x14ac:dyDescent="0.25">
      <c r="A273" s="3" t="s">
        <v>36</v>
      </c>
      <c r="B273" t="s">
        <v>203</v>
      </c>
      <c r="C273" t="s">
        <v>50</v>
      </c>
      <c r="D273" s="6">
        <v>9.9999999999999993E-35</v>
      </c>
      <c r="E273">
        <v>97</v>
      </c>
      <c r="F273">
        <v>94.85</v>
      </c>
      <c r="G273" s="5">
        <v>150</v>
      </c>
      <c r="H273">
        <v>2286766</v>
      </c>
      <c r="I273">
        <v>2286862</v>
      </c>
      <c r="J273">
        <v>1359</v>
      </c>
      <c r="K273">
        <v>1265</v>
      </c>
      <c r="L273">
        <v>2</v>
      </c>
      <c r="M273">
        <v>3</v>
      </c>
    </row>
    <row r="274" spans="1:13" x14ac:dyDescent="0.25">
      <c r="A274" s="3" t="s">
        <v>36</v>
      </c>
      <c r="B274" t="s">
        <v>203</v>
      </c>
      <c r="C274" t="s">
        <v>52</v>
      </c>
      <c r="D274" s="6">
        <v>6.0000000000000006E-67</v>
      </c>
      <c r="E274">
        <v>166</v>
      </c>
      <c r="F274">
        <v>94.58</v>
      </c>
      <c r="G274" s="5">
        <v>257</v>
      </c>
      <c r="H274">
        <v>503398</v>
      </c>
      <c r="I274">
        <v>503563</v>
      </c>
      <c r="J274">
        <v>957</v>
      </c>
      <c r="K274">
        <v>1122</v>
      </c>
      <c r="L274">
        <v>0</v>
      </c>
      <c r="M274">
        <v>9</v>
      </c>
    </row>
    <row r="275" spans="1:13" x14ac:dyDescent="0.25">
      <c r="A275" s="3" t="s">
        <v>36</v>
      </c>
      <c r="B275" t="s">
        <v>203</v>
      </c>
      <c r="C275" t="s">
        <v>50</v>
      </c>
      <c r="D275" s="6">
        <v>2.0000000000000001E-32</v>
      </c>
      <c r="E275">
        <v>89</v>
      </c>
      <c r="F275">
        <v>95.51</v>
      </c>
      <c r="G275" s="5">
        <v>143</v>
      </c>
      <c r="H275">
        <v>503307</v>
      </c>
      <c r="I275">
        <v>503395</v>
      </c>
      <c r="J275">
        <v>545</v>
      </c>
      <c r="K275">
        <v>633</v>
      </c>
      <c r="L275">
        <v>0</v>
      </c>
      <c r="M275">
        <v>4</v>
      </c>
    </row>
    <row r="276" spans="1:13" x14ac:dyDescent="0.25">
      <c r="A276" s="3" t="s">
        <v>36</v>
      </c>
      <c r="B276" t="s">
        <v>203</v>
      </c>
      <c r="C276" t="s">
        <v>50</v>
      </c>
      <c r="D276" s="6">
        <v>5.0000000000000003E-38</v>
      </c>
      <c r="E276">
        <v>103</v>
      </c>
      <c r="F276">
        <v>95.15</v>
      </c>
      <c r="G276" s="5">
        <v>161</v>
      </c>
      <c r="H276">
        <v>503208</v>
      </c>
      <c r="I276">
        <v>503309</v>
      </c>
      <c r="J276">
        <v>395</v>
      </c>
      <c r="K276">
        <v>497</v>
      </c>
      <c r="L276">
        <v>1</v>
      </c>
      <c r="M276">
        <v>4</v>
      </c>
    </row>
    <row r="277" spans="1:13" x14ac:dyDescent="0.25">
      <c r="A277" s="3" t="s">
        <v>36</v>
      </c>
      <c r="B277" t="s">
        <v>203</v>
      </c>
      <c r="C277" t="s">
        <v>50</v>
      </c>
      <c r="D277" s="6">
        <v>1.9999999999999999E-36</v>
      </c>
      <c r="E277">
        <v>90</v>
      </c>
      <c r="F277">
        <v>97.78</v>
      </c>
      <c r="G277" s="5">
        <v>156</v>
      </c>
      <c r="H277">
        <v>503043</v>
      </c>
      <c r="I277">
        <v>503132</v>
      </c>
      <c r="J277">
        <v>762</v>
      </c>
      <c r="K277">
        <v>851</v>
      </c>
      <c r="L277">
        <v>0</v>
      </c>
      <c r="M277">
        <v>2</v>
      </c>
    </row>
    <row r="278" spans="1:13" x14ac:dyDescent="0.25">
      <c r="A278" s="3" t="s">
        <v>36</v>
      </c>
      <c r="B278" t="s">
        <v>203</v>
      </c>
      <c r="C278" t="s">
        <v>50</v>
      </c>
      <c r="D278" s="6">
        <v>2E-41</v>
      </c>
      <c r="E278">
        <v>102</v>
      </c>
      <c r="F278">
        <v>97.06</v>
      </c>
      <c r="G278" s="5">
        <v>172</v>
      </c>
      <c r="H278">
        <v>502944</v>
      </c>
      <c r="I278">
        <v>503045</v>
      </c>
      <c r="J278">
        <v>614</v>
      </c>
      <c r="K278">
        <v>715</v>
      </c>
      <c r="L278">
        <v>0</v>
      </c>
      <c r="M278">
        <v>3</v>
      </c>
    </row>
    <row r="279" spans="1:13" x14ac:dyDescent="0.25">
      <c r="A279" s="3" t="s">
        <v>36</v>
      </c>
      <c r="B279" t="s">
        <v>204</v>
      </c>
      <c r="C279" t="s">
        <v>52</v>
      </c>
      <c r="D279" s="6">
        <v>3E-10</v>
      </c>
      <c r="E279">
        <v>83</v>
      </c>
      <c r="F279">
        <v>81.93</v>
      </c>
      <c r="G279" s="5" t="s">
        <v>147</v>
      </c>
      <c r="H279">
        <v>2921749</v>
      </c>
      <c r="I279">
        <v>2921829</v>
      </c>
      <c r="J279">
        <v>1409</v>
      </c>
      <c r="K279">
        <v>1327</v>
      </c>
      <c r="L279">
        <v>2</v>
      </c>
      <c r="M279">
        <v>13</v>
      </c>
    </row>
    <row r="280" spans="1:13" x14ac:dyDescent="0.25">
      <c r="A280" s="3" t="s">
        <v>37</v>
      </c>
      <c r="B280" t="s">
        <v>214</v>
      </c>
      <c r="C280" t="s">
        <v>52</v>
      </c>
      <c r="D280" s="6">
        <v>3.0000000000000001E-84</v>
      </c>
      <c r="E280">
        <v>276</v>
      </c>
      <c r="F280">
        <v>87.68</v>
      </c>
      <c r="G280" s="5">
        <v>311</v>
      </c>
      <c r="H280">
        <v>56333</v>
      </c>
      <c r="I280">
        <v>56606</v>
      </c>
      <c r="J280">
        <v>802</v>
      </c>
      <c r="K280">
        <v>536</v>
      </c>
      <c r="L280">
        <v>11</v>
      </c>
      <c r="M280">
        <v>23</v>
      </c>
    </row>
    <row r="281" spans="1:13" x14ac:dyDescent="0.25">
      <c r="A281" s="3" t="s">
        <v>37</v>
      </c>
      <c r="B281" t="s">
        <v>211</v>
      </c>
      <c r="C281" t="s">
        <v>52</v>
      </c>
      <c r="D281" s="6">
        <v>3.0000000000000001E-73</v>
      </c>
      <c r="E281">
        <v>190</v>
      </c>
      <c r="F281">
        <v>92.63</v>
      </c>
      <c r="G281" s="5">
        <v>274</v>
      </c>
      <c r="H281">
        <v>141023</v>
      </c>
      <c r="I281">
        <v>141212</v>
      </c>
      <c r="J281">
        <v>971</v>
      </c>
      <c r="K281">
        <v>782</v>
      </c>
      <c r="L281">
        <v>0</v>
      </c>
      <c r="M281">
        <v>14</v>
      </c>
    </row>
    <row r="282" spans="1:13" x14ac:dyDescent="0.25">
      <c r="A282" s="3" t="s">
        <v>37</v>
      </c>
      <c r="B282" t="s">
        <v>212</v>
      </c>
      <c r="C282" t="s">
        <v>52</v>
      </c>
      <c r="D282" s="6">
        <v>2.0000000000000001E-18</v>
      </c>
      <c r="E282">
        <v>69</v>
      </c>
      <c r="F282">
        <v>91.3</v>
      </c>
      <c r="G282" s="5" t="s">
        <v>113</v>
      </c>
      <c r="H282">
        <v>38107</v>
      </c>
      <c r="I282">
        <v>38173</v>
      </c>
      <c r="J282">
        <v>1183</v>
      </c>
      <c r="K282">
        <v>1116</v>
      </c>
      <c r="L282">
        <v>3</v>
      </c>
      <c r="M282">
        <v>3</v>
      </c>
    </row>
    <row r="283" spans="1:13" x14ac:dyDescent="0.25">
      <c r="A283" s="3" t="s">
        <v>37</v>
      </c>
      <c r="B283" t="s">
        <v>212</v>
      </c>
      <c r="C283" t="s">
        <v>50</v>
      </c>
      <c r="D283" s="6">
        <v>9.9999999999999999E-56</v>
      </c>
      <c r="E283">
        <v>156</v>
      </c>
      <c r="F283">
        <v>91.67</v>
      </c>
      <c r="G283" s="5">
        <v>215</v>
      </c>
      <c r="H283">
        <v>37702</v>
      </c>
      <c r="I283">
        <v>37857</v>
      </c>
      <c r="J283">
        <v>163</v>
      </c>
      <c r="K283">
        <v>9</v>
      </c>
      <c r="L283">
        <v>1</v>
      </c>
      <c r="M283">
        <v>12</v>
      </c>
    </row>
    <row r="284" spans="1:13" x14ac:dyDescent="0.25">
      <c r="A284" s="3" t="s">
        <v>37</v>
      </c>
      <c r="B284" t="s">
        <v>212</v>
      </c>
      <c r="C284" t="s">
        <v>50</v>
      </c>
      <c r="D284" s="6">
        <v>1.0000000000000001E-15</v>
      </c>
      <c r="E284">
        <v>59</v>
      </c>
      <c r="F284">
        <v>91.53</v>
      </c>
      <c r="G284" s="5" t="s">
        <v>87</v>
      </c>
      <c r="H284">
        <v>37638</v>
      </c>
      <c r="I284">
        <v>37696</v>
      </c>
      <c r="J284">
        <v>260</v>
      </c>
      <c r="K284">
        <v>202</v>
      </c>
      <c r="L284">
        <v>0</v>
      </c>
      <c r="M284">
        <v>5</v>
      </c>
    </row>
    <row r="285" spans="1:13" x14ac:dyDescent="0.25">
      <c r="A285" s="3" t="s">
        <v>37</v>
      </c>
      <c r="B285" t="s">
        <v>212</v>
      </c>
      <c r="C285" t="s">
        <v>50</v>
      </c>
      <c r="D285" s="6">
        <v>3.9999999999999998E-11</v>
      </c>
      <c r="E285">
        <v>45</v>
      </c>
      <c r="F285">
        <v>93.33</v>
      </c>
      <c r="G285" s="5" t="s">
        <v>58</v>
      </c>
      <c r="H285">
        <v>37597</v>
      </c>
      <c r="I285">
        <v>37641</v>
      </c>
      <c r="J285">
        <v>197</v>
      </c>
      <c r="K285">
        <v>153</v>
      </c>
      <c r="L285">
        <v>0</v>
      </c>
      <c r="M285">
        <v>3</v>
      </c>
    </row>
    <row r="286" spans="1:13" x14ac:dyDescent="0.25">
      <c r="A286" s="3" t="s">
        <v>37</v>
      </c>
      <c r="B286" t="s">
        <v>215</v>
      </c>
      <c r="C286" t="s">
        <v>52</v>
      </c>
      <c r="D286" s="6">
        <v>2.9999999999999999E-21</v>
      </c>
      <c r="E286">
        <v>93</v>
      </c>
      <c r="F286">
        <v>86.02</v>
      </c>
      <c r="G286" s="5">
        <v>100</v>
      </c>
      <c r="H286">
        <v>39304</v>
      </c>
      <c r="I286">
        <v>39396</v>
      </c>
      <c r="J286">
        <v>826</v>
      </c>
      <c r="K286">
        <v>734</v>
      </c>
      <c r="L286">
        <v>0</v>
      </c>
      <c r="M286">
        <v>13</v>
      </c>
    </row>
    <row r="287" spans="1:13" x14ac:dyDescent="0.25">
      <c r="A287" s="3" t="s">
        <v>37</v>
      </c>
      <c r="B287" t="s">
        <v>205</v>
      </c>
      <c r="C287" t="s">
        <v>50</v>
      </c>
      <c r="D287" s="6">
        <v>1.0000000000000001E-33</v>
      </c>
      <c r="E287">
        <v>94</v>
      </c>
      <c r="F287">
        <v>93.62</v>
      </c>
      <c r="G287" s="5">
        <v>141</v>
      </c>
      <c r="H287">
        <v>67555</v>
      </c>
      <c r="I287">
        <v>67648</v>
      </c>
      <c r="J287">
        <v>1360</v>
      </c>
      <c r="K287">
        <v>1267</v>
      </c>
      <c r="L287">
        <v>0</v>
      </c>
      <c r="M287">
        <v>6</v>
      </c>
    </row>
    <row r="288" spans="1:13" x14ac:dyDescent="0.25">
      <c r="A288" s="3" t="s">
        <v>37</v>
      </c>
      <c r="B288" t="s">
        <v>206</v>
      </c>
      <c r="C288" t="s">
        <v>50</v>
      </c>
      <c r="D288" s="6">
        <v>6.0000000000000001E-23</v>
      </c>
      <c r="E288">
        <v>57</v>
      </c>
      <c r="F288">
        <v>100</v>
      </c>
      <c r="G288" s="5">
        <v>106</v>
      </c>
      <c r="H288">
        <v>13158</v>
      </c>
      <c r="I288">
        <v>13214</v>
      </c>
      <c r="J288">
        <v>1336</v>
      </c>
      <c r="K288">
        <v>1392</v>
      </c>
      <c r="L288">
        <v>0</v>
      </c>
      <c r="M288">
        <v>0</v>
      </c>
    </row>
    <row r="289" spans="1:13" x14ac:dyDescent="0.25">
      <c r="A289" s="3" t="s">
        <v>37</v>
      </c>
      <c r="B289" t="s">
        <v>207</v>
      </c>
      <c r="C289" t="s">
        <v>52</v>
      </c>
      <c r="D289" s="6">
        <v>3E-49</v>
      </c>
      <c r="E289">
        <v>156</v>
      </c>
      <c r="F289">
        <v>89.1</v>
      </c>
      <c r="G289" s="5">
        <v>193</v>
      </c>
      <c r="H289">
        <v>43098</v>
      </c>
      <c r="I289">
        <v>43252</v>
      </c>
      <c r="J289">
        <v>1196</v>
      </c>
      <c r="K289">
        <v>1350</v>
      </c>
      <c r="L289">
        <v>2</v>
      </c>
      <c r="M289">
        <v>15</v>
      </c>
    </row>
    <row r="290" spans="1:13" x14ac:dyDescent="0.25">
      <c r="A290" s="3" t="s">
        <v>37</v>
      </c>
      <c r="B290" t="s">
        <v>208</v>
      </c>
      <c r="C290" t="s">
        <v>52</v>
      </c>
      <c r="D290" s="6">
        <v>6.0000000000000006E-67</v>
      </c>
      <c r="E290">
        <v>169</v>
      </c>
      <c r="F290">
        <v>93.49</v>
      </c>
      <c r="G290" s="5">
        <v>252</v>
      </c>
      <c r="H290">
        <v>3764</v>
      </c>
      <c r="I290">
        <v>3932</v>
      </c>
      <c r="J290">
        <v>958</v>
      </c>
      <c r="K290">
        <v>1126</v>
      </c>
      <c r="L290">
        <v>0</v>
      </c>
      <c r="M290">
        <v>11</v>
      </c>
    </row>
    <row r="291" spans="1:13" x14ac:dyDescent="0.25">
      <c r="A291" s="3" t="s">
        <v>37</v>
      </c>
      <c r="B291" t="s">
        <v>208</v>
      </c>
      <c r="C291" t="s">
        <v>50</v>
      </c>
      <c r="D291" s="6">
        <v>8.0000000000000007E-31</v>
      </c>
      <c r="E291">
        <v>89</v>
      </c>
      <c r="F291">
        <v>93.26</v>
      </c>
      <c r="G291" s="5">
        <v>132</v>
      </c>
      <c r="H291">
        <v>3672</v>
      </c>
      <c r="I291">
        <v>3760</v>
      </c>
      <c r="J291">
        <v>545</v>
      </c>
      <c r="K291">
        <v>633</v>
      </c>
      <c r="L291">
        <v>0</v>
      </c>
      <c r="M291">
        <v>6</v>
      </c>
    </row>
    <row r="292" spans="1:13" x14ac:dyDescent="0.25">
      <c r="A292" s="3" t="s">
        <v>37</v>
      </c>
      <c r="B292" t="s">
        <v>208</v>
      </c>
      <c r="C292" t="s">
        <v>50</v>
      </c>
      <c r="D292" s="6">
        <v>9.9999999999999993E-35</v>
      </c>
      <c r="E292">
        <v>103</v>
      </c>
      <c r="F292">
        <v>92.23</v>
      </c>
      <c r="G292" s="5">
        <v>145</v>
      </c>
      <c r="H292">
        <v>3573</v>
      </c>
      <c r="I292">
        <v>3674</v>
      </c>
      <c r="J292">
        <v>395</v>
      </c>
      <c r="K292">
        <v>497</v>
      </c>
      <c r="L292">
        <v>1</v>
      </c>
      <c r="M292">
        <v>7</v>
      </c>
    </row>
    <row r="293" spans="1:13" x14ac:dyDescent="0.25">
      <c r="A293" s="3" t="s">
        <v>37</v>
      </c>
      <c r="B293" t="s">
        <v>208</v>
      </c>
      <c r="C293" t="s">
        <v>50</v>
      </c>
      <c r="D293" s="6">
        <v>9.9999999999999996E-39</v>
      </c>
      <c r="E293">
        <v>88</v>
      </c>
      <c r="F293">
        <v>98.86</v>
      </c>
      <c r="G293" s="5">
        <v>158</v>
      </c>
      <c r="H293">
        <v>3375</v>
      </c>
      <c r="I293">
        <v>3462</v>
      </c>
      <c r="J293">
        <v>762</v>
      </c>
      <c r="K293">
        <v>849</v>
      </c>
      <c r="L293">
        <v>0</v>
      </c>
      <c r="M293">
        <v>1</v>
      </c>
    </row>
    <row r="294" spans="1:13" x14ac:dyDescent="0.25">
      <c r="A294" s="3" t="s">
        <v>37</v>
      </c>
      <c r="B294" t="s">
        <v>209</v>
      </c>
      <c r="C294" t="s">
        <v>50</v>
      </c>
      <c r="D294" s="6">
        <v>1E-13</v>
      </c>
      <c r="E294">
        <v>43</v>
      </c>
      <c r="F294">
        <v>97.67</v>
      </c>
      <c r="G294" s="5" t="s">
        <v>100</v>
      </c>
      <c r="H294">
        <v>51720</v>
      </c>
      <c r="I294">
        <v>51762</v>
      </c>
      <c r="J294">
        <v>1445</v>
      </c>
      <c r="K294">
        <v>1403</v>
      </c>
      <c r="L294">
        <v>0</v>
      </c>
      <c r="M294">
        <v>1</v>
      </c>
    </row>
    <row r="295" spans="1:13" x14ac:dyDescent="0.25">
      <c r="A295" s="3" t="s">
        <v>37</v>
      </c>
      <c r="B295" t="s">
        <v>210</v>
      </c>
      <c r="C295" t="s">
        <v>50</v>
      </c>
      <c r="D295" s="6">
        <v>9.0000000000000008E-37</v>
      </c>
      <c r="E295">
        <v>96</v>
      </c>
      <c r="F295">
        <v>94.79</v>
      </c>
      <c r="G295" s="5">
        <v>150</v>
      </c>
      <c r="H295">
        <v>9408</v>
      </c>
      <c r="I295">
        <v>9503</v>
      </c>
      <c r="J295">
        <v>939</v>
      </c>
      <c r="K295">
        <v>844</v>
      </c>
      <c r="L295">
        <v>0</v>
      </c>
      <c r="M295">
        <v>5</v>
      </c>
    </row>
    <row r="296" spans="1:13" x14ac:dyDescent="0.25">
      <c r="A296" s="3" t="s">
        <v>37</v>
      </c>
      <c r="B296" t="s">
        <v>213</v>
      </c>
      <c r="C296" t="s">
        <v>52</v>
      </c>
      <c r="D296" s="6">
        <v>2.0000000000000001E-13</v>
      </c>
      <c r="E296">
        <v>48</v>
      </c>
      <c r="F296">
        <v>93.75</v>
      </c>
      <c r="G296" s="5" t="s">
        <v>51</v>
      </c>
      <c r="H296">
        <v>13697</v>
      </c>
      <c r="I296">
        <v>13744</v>
      </c>
      <c r="J296">
        <v>105</v>
      </c>
      <c r="K296">
        <v>58</v>
      </c>
      <c r="L296">
        <v>0</v>
      </c>
      <c r="M296">
        <v>3</v>
      </c>
    </row>
    <row r="297" spans="1:13" x14ac:dyDescent="0.25">
      <c r="A297" s="3" t="s">
        <v>38</v>
      </c>
      <c r="B297" t="s">
        <v>216</v>
      </c>
      <c r="C297" t="s">
        <v>50</v>
      </c>
      <c r="D297" s="6">
        <v>1.9999999999999999E-44</v>
      </c>
      <c r="E297">
        <v>114</v>
      </c>
      <c r="F297">
        <v>94.74</v>
      </c>
      <c r="G297" s="5">
        <v>178</v>
      </c>
      <c r="H297">
        <v>117956</v>
      </c>
      <c r="I297">
        <v>118069</v>
      </c>
      <c r="J297">
        <v>1174</v>
      </c>
      <c r="K297">
        <v>1287</v>
      </c>
      <c r="L297">
        <v>0</v>
      </c>
      <c r="M297">
        <v>6</v>
      </c>
    </row>
    <row r="298" spans="1:13" x14ac:dyDescent="0.25">
      <c r="A298" s="3" t="s">
        <v>38</v>
      </c>
      <c r="B298" t="s">
        <v>216</v>
      </c>
      <c r="C298" t="s">
        <v>50</v>
      </c>
      <c r="D298" s="6">
        <v>1.0000000000000001E-37</v>
      </c>
      <c r="E298">
        <v>90</v>
      </c>
      <c r="F298">
        <v>97.78</v>
      </c>
      <c r="G298" s="5">
        <v>156</v>
      </c>
      <c r="H298">
        <v>117805</v>
      </c>
      <c r="I298">
        <v>117894</v>
      </c>
      <c r="J298">
        <v>1271</v>
      </c>
      <c r="K298">
        <v>1360</v>
      </c>
      <c r="L298">
        <v>0</v>
      </c>
      <c r="M298">
        <v>2</v>
      </c>
    </row>
    <row r="299" spans="1:13" x14ac:dyDescent="0.25">
      <c r="A299" s="3" t="s">
        <v>38</v>
      </c>
      <c r="B299" t="s">
        <v>217</v>
      </c>
      <c r="C299" t="s">
        <v>52</v>
      </c>
      <c r="D299" s="6">
        <v>2E-85</v>
      </c>
      <c r="E299">
        <v>193</v>
      </c>
      <c r="F299">
        <v>95.85</v>
      </c>
      <c r="G299" s="5">
        <v>313</v>
      </c>
      <c r="H299">
        <v>13907</v>
      </c>
      <c r="I299">
        <v>14099</v>
      </c>
      <c r="J299">
        <v>779</v>
      </c>
      <c r="K299">
        <v>971</v>
      </c>
      <c r="L299">
        <v>0</v>
      </c>
      <c r="M299">
        <v>8</v>
      </c>
    </row>
    <row r="300" spans="1:13" x14ac:dyDescent="0.25">
      <c r="A300" s="3" t="s">
        <v>38</v>
      </c>
      <c r="B300" t="s">
        <v>218</v>
      </c>
      <c r="C300" t="s">
        <v>50</v>
      </c>
      <c r="D300" s="6">
        <v>3.9999999999999998E-38</v>
      </c>
      <c r="E300">
        <v>106</v>
      </c>
      <c r="F300">
        <v>93.4</v>
      </c>
      <c r="G300" s="5">
        <v>156</v>
      </c>
      <c r="H300">
        <v>26096</v>
      </c>
      <c r="I300">
        <v>26200</v>
      </c>
      <c r="J300">
        <v>260</v>
      </c>
      <c r="K300">
        <v>155</v>
      </c>
      <c r="L300">
        <v>1</v>
      </c>
      <c r="M300">
        <v>6</v>
      </c>
    </row>
    <row r="301" spans="1:13" x14ac:dyDescent="0.25">
      <c r="A301" s="3" t="s">
        <v>38</v>
      </c>
      <c r="B301" t="s">
        <v>224</v>
      </c>
      <c r="C301" t="s">
        <v>52</v>
      </c>
      <c r="D301" s="6">
        <v>2.0000000000000001E-59</v>
      </c>
      <c r="E301">
        <v>152</v>
      </c>
      <c r="F301">
        <v>93.42</v>
      </c>
      <c r="G301" s="5">
        <v>226</v>
      </c>
      <c r="H301">
        <v>29368</v>
      </c>
      <c r="I301">
        <v>29519</v>
      </c>
      <c r="J301">
        <v>1348</v>
      </c>
      <c r="K301">
        <v>1197</v>
      </c>
      <c r="L301">
        <v>0</v>
      </c>
      <c r="M301">
        <v>10</v>
      </c>
    </row>
    <row r="302" spans="1:13" x14ac:dyDescent="0.25">
      <c r="A302" s="3" t="s">
        <v>38</v>
      </c>
      <c r="B302" t="s">
        <v>224</v>
      </c>
      <c r="C302" t="s">
        <v>52</v>
      </c>
      <c r="D302" s="6">
        <v>6E-49</v>
      </c>
      <c r="E302">
        <v>112</v>
      </c>
      <c r="F302">
        <v>97.32</v>
      </c>
      <c r="G302" s="5">
        <v>191</v>
      </c>
      <c r="H302">
        <v>29227</v>
      </c>
      <c r="I302">
        <v>29338</v>
      </c>
      <c r="J302">
        <v>1354</v>
      </c>
      <c r="K302">
        <v>1243</v>
      </c>
      <c r="L302">
        <v>0</v>
      </c>
      <c r="M302">
        <v>3</v>
      </c>
    </row>
    <row r="303" spans="1:13" x14ac:dyDescent="0.25">
      <c r="A303" s="3" t="s">
        <v>38</v>
      </c>
      <c r="B303" t="s">
        <v>225</v>
      </c>
      <c r="C303" t="s">
        <v>52</v>
      </c>
      <c r="D303" s="6">
        <v>2E-91</v>
      </c>
      <c r="E303">
        <v>273</v>
      </c>
      <c r="F303">
        <v>89.38</v>
      </c>
      <c r="G303" s="5">
        <v>333</v>
      </c>
      <c r="H303">
        <v>61602</v>
      </c>
      <c r="I303">
        <v>61870</v>
      </c>
      <c r="J303">
        <v>802</v>
      </c>
      <c r="K303">
        <v>538</v>
      </c>
      <c r="L303">
        <v>12</v>
      </c>
      <c r="M303">
        <v>17</v>
      </c>
    </row>
    <row r="304" spans="1:13" x14ac:dyDescent="0.25">
      <c r="A304" s="3" t="s">
        <v>38</v>
      </c>
      <c r="B304" t="s">
        <v>226</v>
      </c>
      <c r="C304" t="s">
        <v>52</v>
      </c>
      <c r="D304" s="6">
        <v>3.9999999999999998E-20</v>
      </c>
      <c r="E304">
        <v>61</v>
      </c>
      <c r="F304">
        <v>95.08</v>
      </c>
      <c r="G304" s="5" t="s">
        <v>56</v>
      </c>
      <c r="H304">
        <v>20184</v>
      </c>
      <c r="I304">
        <v>20244</v>
      </c>
      <c r="J304">
        <v>1175</v>
      </c>
      <c r="K304">
        <v>1116</v>
      </c>
      <c r="L304">
        <v>1</v>
      </c>
      <c r="M304">
        <v>2</v>
      </c>
    </row>
    <row r="305" spans="1:13" x14ac:dyDescent="0.25">
      <c r="A305" s="3" t="s">
        <v>38</v>
      </c>
      <c r="B305" t="s">
        <v>226</v>
      </c>
      <c r="C305" t="s">
        <v>50</v>
      </c>
      <c r="D305" s="6">
        <v>2.0000000000000001E-54</v>
      </c>
      <c r="E305">
        <v>147</v>
      </c>
      <c r="F305">
        <v>92.52</v>
      </c>
      <c r="G305" s="5">
        <v>209</v>
      </c>
      <c r="H305">
        <v>19778</v>
      </c>
      <c r="I305">
        <v>19924</v>
      </c>
      <c r="J305">
        <v>162</v>
      </c>
      <c r="K305">
        <v>17</v>
      </c>
      <c r="L305">
        <v>1</v>
      </c>
      <c r="M305">
        <v>10</v>
      </c>
    </row>
    <row r="306" spans="1:13" x14ac:dyDescent="0.25">
      <c r="A306" s="3" t="s">
        <v>38</v>
      </c>
      <c r="B306" t="s">
        <v>226</v>
      </c>
      <c r="C306" t="s">
        <v>50</v>
      </c>
      <c r="D306" s="6">
        <v>8.9999999999999997E-22</v>
      </c>
      <c r="E306">
        <v>60</v>
      </c>
      <c r="F306">
        <v>96.67</v>
      </c>
      <c r="G306" s="5">
        <v>100</v>
      </c>
      <c r="H306">
        <v>19606</v>
      </c>
      <c r="I306">
        <v>19665</v>
      </c>
      <c r="J306">
        <v>307</v>
      </c>
      <c r="K306">
        <v>248</v>
      </c>
      <c r="L306">
        <v>0</v>
      </c>
      <c r="M306">
        <v>2</v>
      </c>
    </row>
    <row r="307" spans="1:13" x14ac:dyDescent="0.25">
      <c r="A307" s="3" t="s">
        <v>38</v>
      </c>
      <c r="B307" t="s">
        <v>226</v>
      </c>
      <c r="C307" t="s">
        <v>52</v>
      </c>
      <c r="D307" s="6">
        <v>3.0000000000000001E-17</v>
      </c>
      <c r="E307">
        <v>52</v>
      </c>
      <c r="F307">
        <v>96.15</v>
      </c>
      <c r="G307" s="5" t="s">
        <v>104</v>
      </c>
      <c r="H307">
        <v>19370</v>
      </c>
      <c r="I307">
        <v>19421</v>
      </c>
      <c r="J307">
        <v>1394</v>
      </c>
      <c r="K307">
        <v>1343</v>
      </c>
      <c r="L307">
        <v>0</v>
      </c>
      <c r="M307">
        <v>2</v>
      </c>
    </row>
    <row r="308" spans="1:13" x14ac:dyDescent="0.25">
      <c r="A308" s="3" t="s">
        <v>38</v>
      </c>
      <c r="B308" t="s">
        <v>226</v>
      </c>
      <c r="C308" t="s">
        <v>52</v>
      </c>
      <c r="D308" s="6">
        <v>6.0000000000000005E-29</v>
      </c>
      <c r="E308">
        <v>117</v>
      </c>
      <c r="F308">
        <v>86.32</v>
      </c>
      <c r="G308" s="5">
        <v>124</v>
      </c>
      <c r="H308">
        <v>18376</v>
      </c>
      <c r="I308">
        <v>18489</v>
      </c>
      <c r="J308">
        <v>588</v>
      </c>
      <c r="K308">
        <v>472</v>
      </c>
      <c r="L308">
        <v>3</v>
      </c>
      <c r="M308">
        <v>13</v>
      </c>
    </row>
    <row r="309" spans="1:13" x14ac:dyDescent="0.25">
      <c r="A309" s="3" t="s">
        <v>38</v>
      </c>
      <c r="B309" t="s">
        <v>219</v>
      </c>
      <c r="C309" t="s">
        <v>52</v>
      </c>
      <c r="D309" s="6">
        <v>8.0000000000000005E-68</v>
      </c>
      <c r="E309">
        <v>162</v>
      </c>
      <c r="F309">
        <v>95.06</v>
      </c>
      <c r="G309" s="5">
        <v>255</v>
      </c>
      <c r="H309">
        <v>107844</v>
      </c>
      <c r="I309">
        <v>108005</v>
      </c>
      <c r="J309">
        <v>966</v>
      </c>
      <c r="K309">
        <v>1127</v>
      </c>
      <c r="L309">
        <v>0</v>
      </c>
      <c r="M309">
        <v>8</v>
      </c>
    </row>
    <row r="310" spans="1:13" x14ac:dyDescent="0.25">
      <c r="A310" s="3" t="s">
        <v>38</v>
      </c>
      <c r="B310" t="s">
        <v>219</v>
      </c>
      <c r="C310" t="s">
        <v>50</v>
      </c>
      <c r="D310" s="6">
        <v>1E-35</v>
      </c>
      <c r="E310">
        <v>89</v>
      </c>
      <c r="F310">
        <v>96.63</v>
      </c>
      <c r="G310" s="5">
        <v>148</v>
      </c>
      <c r="H310">
        <v>107747</v>
      </c>
      <c r="I310">
        <v>107835</v>
      </c>
      <c r="J310">
        <v>545</v>
      </c>
      <c r="K310">
        <v>633</v>
      </c>
      <c r="L310">
        <v>0</v>
      </c>
      <c r="M310">
        <v>3</v>
      </c>
    </row>
    <row r="311" spans="1:13" x14ac:dyDescent="0.25">
      <c r="A311" s="3" t="s">
        <v>38</v>
      </c>
      <c r="B311" t="s">
        <v>219</v>
      </c>
      <c r="C311" t="s">
        <v>50</v>
      </c>
      <c r="D311" s="6">
        <v>1.9999999999999999E-39</v>
      </c>
      <c r="E311">
        <v>103</v>
      </c>
      <c r="F311">
        <v>95.15</v>
      </c>
      <c r="G311" s="5">
        <v>161</v>
      </c>
      <c r="H311">
        <v>107648</v>
      </c>
      <c r="I311">
        <v>107749</v>
      </c>
      <c r="J311">
        <v>395</v>
      </c>
      <c r="K311">
        <v>497</v>
      </c>
      <c r="L311">
        <v>1</v>
      </c>
      <c r="M311">
        <v>4</v>
      </c>
    </row>
    <row r="312" spans="1:13" x14ac:dyDescent="0.25">
      <c r="A312" s="3" t="s">
        <v>38</v>
      </c>
      <c r="B312" t="s">
        <v>219</v>
      </c>
      <c r="C312" t="s">
        <v>50</v>
      </c>
      <c r="D312" s="6">
        <v>8.0000000000000002E-13</v>
      </c>
      <c r="E312">
        <v>49</v>
      </c>
      <c r="F312">
        <v>93.88</v>
      </c>
      <c r="G312" s="5" t="s">
        <v>51</v>
      </c>
      <c r="H312">
        <v>107608</v>
      </c>
      <c r="I312">
        <v>107656</v>
      </c>
      <c r="J312">
        <v>306</v>
      </c>
      <c r="K312">
        <v>352</v>
      </c>
      <c r="L312">
        <v>2</v>
      </c>
      <c r="M312">
        <v>1</v>
      </c>
    </row>
    <row r="313" spans="1:13" x14ac:dyDescent="0.25">
      <c r="A313" s="3" t="s">
        <v>38</v>
      </c>
      <c r="B313" t="s">
        <v>219</v>
      </c>
      <c r="C313" t="s">
        <v>50</v>
      </c>
      <c r="D313" s="6">
        <v>1.9999999999999999E-39</v>
      </c>
      <c r="E313">
        <v>99</v>
      </c>
      <c r="F313">
        <v>95.96</v>
      </c>
      <c r="G313" s="5">
        <v>161</v>
      </c>
      <c r="H313">
        <v>107337</v>
      </c>
      <c r="I313">
        <v>107435</v>
      </c>
      <c r="J313">
        <v>617</v>
      </c>
      <c r="K313">
        <v>715</v>
      </c>
      <c r="L313">
        <v>0</v>
      </c>
      <c r="M313">
        <v>4</v>
      </c>
    </row>
    <row r="314" spans="1:13" x14ac:dyDescent="0.25">
      <c r="A314" s="3" t="s">
        <v>38</v>
      </c>
      <c r="B314" t="s">
        <v>220</v>
      </c>
      <c r="C314" t="s">
        <v>52</v>
      </c>
      <c r="D314" s="6">
        <v>6.9999999999999997E-34</v>
      </c>
      <c r="E314">
        <v>98</v>
      </c>
      <c r="F314">
        <v>92.86</v>
      </c>
      <c r="G314" s="5">
        <v>141</v>
      </c>
      <c r="H314">
        <v>30072</v>
      </c>
      <c r="I314">
        <v>30168</v>
      </c>
      <c r="J314">
        <v>826</v>
      </c>
      <c r="K314">
        <v>730</v>
      </c>
      <c r="L314">
        <v>2</v>
      </c>
      <c r="M314">
        <v>5</v>
      </c>
    </row>
    <row r="315" spans="1:13" x14ac:dyDescent="0.25">
      <c r="A315" s="3" t="s">
        <v>38</v>
      </c>
      <c r="B315" t="s">
        <v>221</v>
      </c>
      <c r="C315" t="s">
        <v>52</v>
      </c>
      <c r="D315" s="6">
        <v>3.0000000000000002E-53</v>
      </c>
      <c r="E315">
        <v>146</v>
      </c>
      <c r="F315">
        <v>92.47</v>
      </c>
      <c r="G315" s="5">
        <v>207</v>
      </c>
      <c r="H315">
        <v>169659</v>
      </c>
      <c r="I315">
        <v>169804</v>
      </c>
      <c r="J315">
        <v>158</v>
      </c>
      <c r="K315">
        <v>14</v>
      </c>
      <c r="L315">
        <v>1</v>
      </c>
      <c r="M315">
        <v>10</v>
      </c>
    </row>
    <row r="316" spans="1:13" x14ac:dyDescent="0.25">
      <c r="A316" s="3" t="s">
        <v>38</v>
      </c>
      <c r="B316" t="s">
        <v>221</v>
      </c>
      <c r="C316" t="s">
        <v>50</v>
      </c>
      <c r="D316" s="6">
        <v>5.0000000000000001E-101</v>
      </c>
      <c r="E316">
        <v>367</v>
      </c>
      <c r="F316">
        <v>86.1</v>
      </c>
      <c r="G316" s="5">
        <v>366</v>
      </c>
      <c r="H316">
        <v>169097</v>
      </c>
      <c r="I316">
        <v>169460</v>
      </c>
      <c r="J316">
        <v>1178</v>
      </c>
      <c r="K316">
        <v>841</v>
      </c>
      <c r="L316">
        <v>32</v>
      </c>
      <c r="M316">
        <v>19</v>
      </c>
    </row>
    <row r="317" spans="1:13" x14ac:dyDescent="0.25">
      <c r="A317" s="3" t="s">
        <v>38</v>
      </c>
      <c r="B317" t="s">
        <v>221</v>
      </c>
      <c r="C317" t="s">
        <v>52</v>
      </c>
      <c r="D317" s="6">
        <v>3.9999999999999998E-67</v>
      </c>
      <c r="E317">
        <v>344</v>
      </c>
      <c r="F317">
        <v>81.400000000000006</v>
      </c>
      <c r="G317" s="5">
        <v>254</v>
      </c>
      <c r="H317">
        <v>168711</v>
      </c>
      <c r="I317">
        <v>169047</v>
      </c>
      <c r="J317">
        <v>468</v>
      </c>
      <c r="K317">
        <v>148</v>
      </c>
      <c r="L317">
        <v>30</v>
      </c>
      <c r="M317">
        <v>34</v>
      </c>
    </row>
    <row r="318" spans="1:13" x14ac:dyDescent="0.25">
      <c r="A318" s="3" t="s">
        <v>38</v>
      </c>
      <c r="B318" t="s">
        <v>222</v>
      </c>
      <c r="C318" t="s">
        <v>52</v>
      </c>
      <c r="D318" s="6">
        <v>2.0000000000000001E-17</v>
      </c>
      <c r="E318">
        <v>56</v>
      </c>
      <c r="F318">
        <v>94.64</v>
      </c>
      <c r="G318" s="5" t="s">
        <v>146</v>
      </c>
      <c r="H318">
        <v>60826</v>
      </c>
      <c r="I318">
        <v>60881</v>
      </c>
      <c r="J318">
        <v>1390</v>
      </c>
      <c r="K318">
        <v>1445</v>
      </c>
      <c r="L318">
        <v>0</v>
      </c>
      <c r="M318">
        <v>3</v>
      </c>
    </row>
    <row r="319" spans="1:13" x14ac:dyDescent="0.25">
      <c r="A319" s="3" t="s">
        <v>38</v>
      </c>
      <c r="B319" t="s">
        <v>223</v>
      </c>
      <c r="C319" t="s">
        <v>50</v>
      </c>
      <c r="D319" s="6">
        <v>9.9999999999999991E-22</v>
      </c>
      <c r="E319">
        <v>61</v>
      </c>
      <c r="F319">
        <v>96.72</v>
      </c>
      <c r="G319" s="5">
        <v>102</v>
      </c>
      <c r="H319">
        <v>130759</v>
      </c>
      <c r="I319">
        <v>130819</v>
      </c>
      <c r="J319">
        <v>1332</v>
      </c>
      <c r="K319">
        <v>1392</v>
      </c>
      <c r="L319">
        <v>0</v>
      </c>
      <c r="M319">
        <v>2</v>
      </c>
    </row>
    <row r="320" spans="1:13" x14ac:dyDescent="0.25">
      <c r="A320" s="3" t="s">
        <v>39</v>
      </c>
      <c r="B320" t="s">
        <v>228</v>
      </c>
      <c r="C320" t="s">
        <v>12</v>
      </c>
      <c r="D320" s="6">
        <v>9.9999999999999998E-17</v>
      </c>
      <c r="E320">
        <v>67</v>
      </c>
      <c r="F320">
        <v>89.55</v>
      </c>
      <c r="G320" s="5" t="s">
        <v>104</v>
      </c>
      <c r="H320">
        <v>19827</v>
      </c>
      <c r="I320">
        <v>19893</v>
      </c>
      <c r="J320">
        <v>537</v>
      </c>
      <c r="K320">
        <v>471</v>
      </c>
      <c r="L320">
        <v>0</v>
      </c>
      <c r="M320">
        <v>7</v>
      </c>
    </row>
    <row r="321" spans="1:13" x14ac:dyDescent="0.25">
      <c r="A321" s="3" t="s">
        <v>39</v>
      </c>
      <c r="B321" t="s">
        <v>229</v>
      </c>
      <c r="C321" t="s">
        <v>13</v>
      </c>
      <c r="D321" s="6">
        <v>1E-22</v>
      </c>
      <c r="E321">
        <v>67</v>
      </c>
      <c r="F321">
        <v>94.03</v>
      </c>
      <c r="G321" s="5">
        <v>102</v>
      </c>
      <c r="H321">
        <v>10212</v>
      </c>
      <c r="I321">
        <v>10278</v>
      </c>
      <c r="J321">
        <v>690</v>
      </c>
      <c r="K321">
        <v>624</v>
      </c>
      <c r="L321">
        <v>0</v>
      </c>
      <c r="M321">
        <v>4</v>
      </c>
    </row>
    <row r="322" spans="1:13" x14ac:dyDescent="0.25">
      <c r="A322" s="3" t="s">
        <v>39</v>
      </c>
      <c r="B322" t="s">
        <v>229</v>
      </c>
      <c r="C322" t="s">
        <v>12</v>
      </c>
      <c r="D322" s="6">
        <v>5.9999999999999998E-56</v>
      </c>
      <c r="E322">
        <v>152</v>
      </c>
      <c r="F322">
        <v>92.11</v>
      </c>
      <c r="G322" s="5">
        <v>213</v>
      </c>
      <c r="H322">
        <v>10063</v>
      </c>
      <c r="I322">
        <v>10214</v>
      </c>
      <c r="J322">
        <v>762</v>
      </c>
      <c r="K322">
        <v>612</v>
      </c>
      <c r="L322">
        <v>1</v>
      </c>
      <c r="M322">
        <v>11</v>
      </c>
    </row>
    <row r="323" spans="1:13" x14ac:dyDescent="0.25">
      <c r="A323" s="3" t="s">
        <v>242</v>
      </c>
      <c r="B323" t="s">
        <v>239</v>
      </c>
      <c r="C323" t="s">
        <v>12</v>
      </c>
      <c r="D323" s="6">
        <v>1E-13</v>
      </c>
      <c r="E323">
        <v>48</v>
      </c>
      <c r="F323">
        <v>95.83</v>
      </c>
      <c r="G323" s="5" t="s">
        <v>95</v>
      </c>
      <c r="H323">
        <v>560318</v>
      </c>
      <c r="I323">
        <v>560365</v>
      </c>
      <c r="J323">
        <v>174</v>
      </c>
      <c r="K323">
        <v>127</v>
      </c>
      <c r="L323">
        <v>0</v>
      </c>
      <c r="M323">
        <v>2</v>
      </c>
    </row>
    <row r="324" spans="1:13" x14ac:dyDescent="0.25">
      <c r="A324" s="3" t="s">
        <v>242</v>
      </c>
      <c r="B324" t="s">
        <v>240</v>
      </c>
      <c r="C324" t="s">
        <v>13</v>
      </c>
      <c r="D324" s="6">
        <v>5.0000000000000001E-88</v>
      </c>
      <c r="E324">
        <v>254</v>
      </c>
      <c r="F324">
        <v>90.16</v>
      </c>
      <c r="G324" s="5">
        <v>326</v>
      </c>
      <c r="H324">
        <v>837988</v>
      </c>
      <c r="I324">
        <v>838241</v>
      </c>
      <c r="J324">
        <v>1170</v>
      </c>
      <c r="K324">
        <v>923</v>
      </c>
      <c r="L324">
        <v>6</v>
      </c>
      <c r="M324">
        <v>19</v>
      </c>
    </row>
    <row r="325" spans="1:13" x14ac:dyDescent="0.25">
      <c r="A325" s="3" t="s">
        <v>242</v>
      </c>
      <c r="B325" t="s">
        <v>240</v>
      </c>
      <c r="C325" t="s">
        <v>13</v>
      </c>
      <c r="D325" s="6">
        <v>2.0000000000000001E-27</v>
      </c>
      <c r="E325">
        <v>94</v>
      </c>
      <c r="F325">
        <v>90.43</v>
      </c>
      <c r="G325" s="5">
        <v>124</v>
      </c>
      <c r="H325">
        <v>837521</v>
      </c>
      <c r="I325">
        <v>837614</v>
      </c>
      <c r="J325">
        <v>1487</v>
      </c>
      <c r="K325">
        <v>1394</v>
      </c>
      <c r="L325">
        <v>0</v>
      </c>
      <c r="M325">
        <v>9</v>
      </c>
    </row>
    <row r="326" spans="1:13" x14ac:dyDescent="0.25">
      <c r="A326" s="3" t="s">
        <v>242</v>
      </c>
      <c r="B326" t="s">
        <v>235</v>
      </c>
      <c r="C326" t="s">
        <v>12</v>
      </c>
      <c r="D326" s="6">
        <v>9.9999999999999998E-13</v>
      </c>
      <c r="E326">
        <v>57</v>
      </c>
      <c r="F326">
        <v>91.23</v>
      </c>
      <c r="G326" s="5" t="s">
        <v>67</v>
      </c>
      <c r="H326">
        <v>874928</v>
      </c>
      <c r="I326">
        <v>874984</v>
      </c>
      <c r="J326">
        <v>755</v>
      </c>
      <c r="K326">
        <v>810</v>
      </c>
      <c r="L326">
        <v>1</v>
      </c>
      <c r="M326">
        <v>4</v>
      </c>
    </row>
    <row r="327" spans="1:13" x14ac:dyDescent="0.25">
      <c r="A327" s="3" t="s">
        <v>242</v>
      </c>
      <c r="B327" t="s">
        <v>235</v>
      </c>
      <c r="C327" t="s">
        <v>12</v>
      </c>
      <c r="D327" s="6">
        <v>7.9999999999999994E-24</v>
      </c>
      <c r="E327">
        <v>68</v>
      </c>
      <c r="F327">
        <v>97.06</v>
      </c>
      <c r="G327" s="5">
        <v>113</v>
      </c>
      <c r="H327">
        <v>874823</v>
      </c>
      <c r="I327">
        <v>874890</v>
      </c>
      <c r="J327">
        <v>471</v>
      </c>
      <c r="K327">
        <v>537</v>
      </c>
      <c r="L327">
        <v>1</v>
      </c>
      <c r="M327">
        <v>1</v>
      </c>
    </row>
    <row r="328" spans="1:13" x14ac:dyDescent="0.25">
      <c r="A328" s="3" t="s">
        <v>242</v>
      </c>
      <c r="B328" t="s">
        <v>235</v>
      </c>
      <c r="C328" t="s">
        <v>12</v>
      </c>
      <c r="D328" s="6">
        <v>8.0000000000000002E-54</v>
      </c>
      <c r="E328">
        <v>133</v>
      </c>
      <c r="F328">
        <v>95.49</v>
      </c>
      <c r="G328" s="5">
        <v>213</v>
      </c>
      <c r="H328">
        <v>874521</v>
      </c>
      <c r="I328">
        <v>874653</v>
      </c>
      <c r="J328">
        <v>240</v>
      </c>
      <c r="K328">
        <v>372</v>
      </c>
      <c r="L328">
        <v>0</v>
      </c>
      <c r="M328">
        <v>6</v>
      </c>
    </row>
    <row r="329" spans="1:13" x14ac:dyDescent="0.25">
      <c r="A329" s="3" t="s">
        <v>242</v>
      </c>
      <c r="B329" t="s">
        <v>236</v>
      </c>
      <c r="C329" t="s">
        <v>13</v>
      </c>
      <c r="D329" s="6">
        <v>3E-57</v>
      </c>
      <c r="E329">
        <v>157</v>
      </c>
      <c r="F329">
        <v>92.36</v>
      </c>
      <c r="G329" s="5">
        <v>224</v>
      </c>
      <c r="H329">
        <v>248624</v>
      </c>
      <c r="I329">
        <v>248780</v>
      </c>
      <c r="J329">
        <v>692</v>
      </c>
      <c r="K329">
        <v>848</v>
      </c>
      <c r="L329">
        <v>0</v>
      </c>
      <c r="M329">
        <v>12</v>
      </c>
    </row>
    <row r="330" spans="1:13" x14ac:dyDescent="0.25">
      <c r="A330" s="3" t="s">
        <v>242</v>
      </c>
      <c r="B330" t="s">
        <v>236</v>
      </c>
      <c r="C330" t="s">
        <v>12</v>
      </c>
      <c r="D330" s="6">
        <v>4E-41</v>
      </c>
      <c r="E330">
        <v>136</v>
      </c>
      <c r="F330">
        <v>89.71</v>
      </c>
      <c r="G330" s="5">
        <v>171</v>
      </c>
      <c r="H330">
        <v>248358</v>
      </c>
      <c r="I330">
        <v>248490</v>
      </c>
      <c r="J330">
        <v>622</v>
      </c>
      <c r="K330">
        <v>757</v>
      </c>
      <c r="L330">
        <v>3</v>
      </c>
      <c r="M330">
        <v>11</v>
      </c>
    </row>
    <row r="331" spans="1:13" x14ac:dyDescent="0.25">
      <c r="A331" s="3" t="s">
        <v>242</v>
      </c>
      <c r="B331" t="s">
        <v>236</v>
      </c>
      <c r="C331" t="s">
        <v>12</v>
      </c>
      <c r="D331" s="6">
        <v>1E-26</v>
      </c>
      <c r="E331">
        <v>78</v>
      </c>
      <c r="F331">
        <v>94.87</v>
      </c>
      <c r="G331" s="5">
        <v>122</v>
      </c>
      <c r="H331">
        <v>248024</v>
      </c>
      <c r="I331">
        <v>248101</v>
      </c>
      <c r="J331">
        <v>949</v>
      </c>
      <c r="K331">
        <v>1026</v>
      </c>
      <c r="L331">
        <v>0</v>
      </c>
      <c r="M331">
        <v>4</v>
      </c>
    </row>
    <row r="332" spans="1:13" x14ac:dyDescent="0.25">
      <c r="A332" s="3" t="s">
        <v>242</v>
      </c>
      <c r="B332" t="s">
        <v>236</v>
      </c>
      <c r="C332" t="s">
        <v>267</v>
      </c>
      <c r="D332" s="6">
        <v>2.9999999999999999E-7</v>
      </c>
      <c r="E332">
        <v>34</v>
      </c>
      <c r="F332">
        <v>97.06</v>
      </c>
      <c r="G332" s="5" t="s">
        <v>119</v>
      </c>
      <c r="H332">
        <v>247980</v>
      </c>
      <c r="I332">
        <v>248013</v>
      </c>
      <c r="J332">
        <v>545</v>
      </c>
      <c r="K332">
        <v>578</v>
      </c>
      <c r="L332">
        <v>0</v>
      </c>
      <c r="M332">
        <v>1</v>
      </c>
    </row>
    <row r="333" spans="1:13" x14ac:dyDescent="0.25">
      <c r="A333" s="3" t="s">
        <v>242</v>
      </c>
      <c r="B333" t="s">
        <v>236</v>
      </c>
      <c r="C333" t="s">
        <v>13</v>
      </c>
      <c r="D333" s="6">
        <v>1E-41</v>
      </c>
      <c r="E333">
        <v>132</v>
      </c>
      <c r="F333">
        <v>90.15</v>
      </c>
      <c r="G333" s="5">
        <v>172</v>
      </c>
      <c r="H333">
        <v>247676</v>
      </c>
      <c r="I333">
        <v>247807</v>
      </c>
      <c r="J333">
        <v>1274</v>
      </c>
      <c r="K333">
        <v>1405</v>
      </c>
      <c r="L333">
        <v>0</v>
      </c>
      <c r="M333">
        <v>13</v>
      </c>
    </row>
    <row r="334" spans="1:13" x14ac:dyDescent="0.25">
      <c r="A334" s="3" t="s">
        <v>242</v>
      </c>
      <c r="B334" t="s">
        <v>236</v>
      </c>
      <c r="C334" t="s">
        <v>12</v>
      </c>
      <c r="D334" s="6">
        <v>8.9999999999999999E-18</v>
      </c>
      <c r="E334">
        <v>75</v>
      </c>
      <c r="F334">
        <v>89.33</v>
      </c>
      <c r="G334" s="5" t="s">
        <v>97</v>
      </c>
      <c r="H334">
        <v>246895</v>
      </c>
      <c r="I334">
        <v>246967</v>
      </c>
      <c r="J334">
        <v>795</v>
      </c>
      <c r="K334">
        <v>869</v>
      </c>
      <c r="L334">
        <v>2</v>
      </c>
      <c r="M334">
        <v>6</v>
      </c>
    </row>
    <row r="335" spans="1:13" x14ac:dyDescent="0.25">
      <c r="A335" s="3" t="s">
        <v>242</v>
      </c>
      <c r="B335" t="s">
        <v>241</v>
      </c>
      <c r="C335" t="s">
        <v>13</v>
      </c>
      <c r="D335" s="6">
        <v>2E-85</v>
      </c>
      <c r="E335">
        <v>321</v>
      </c>
      <c r="F335">
        <v>84.74</v>
      </c>
      <c r="G335" s="5">
        <v>313</v>
      </c>
      <c r="H335">
        <v>64083</v>
      </c>
      <c r="I335">
        <v>64393</v>
      </c>
      <c r="J335">
        <v>1412</v>
      </c>
      <c r="K335">
        <v>1092</v>
      </c>
      <c r="L335">
        <v>10</v>
      </c>
      <c r="M335">
        <v>39</v>
      </c>
    </row>
    <row r="336" spans="1:13" x14ac:dyDescent="0.25">
      <c r="A336" s="3" t="s">
        <v>242</v>
      </c>
      <c r="B336" t="s">
        <v>237</v>
      </c>
      <c r="C336" t="s">
        <v>13</v>
      </c>
      <c r="D336" s="6">
        <v>6.0000000000000002E-54</v>
      </c>
      <c r="E336">
        <v>136</v>
      </c>
      <c r="F336">
        <v>94.85</v>
      </c>
      <c r="G336" s="5">
        <v>213</v>
      </c>
      <c r="H336">
        <v>520964</v>
      </c>
      <c r="I336">
        <v>521099</v>
      </c>
      <c r="J336">
        <v>159</v>
      </c>
      <c r="K336">
        <v>294</v>
      </c>
      <c r="L336">
        <v>0</v>
      </c>
      <c r="M336">
        <v>7</v>
      </c>
    </row>
    <row r="337" spans="1:13" x14ac:dyDescent="0.25">
      <c r="A337" s="3" t="s">
        <v>242</v>
      </c>
      <c r="B337" t="s">
        <v>237</v>
      </c>
      <c r="C337" t="s">
        <v>13</v>
      </c>
      <c r="D337" s="6">
        <v>1.9999999999999999E-48</v>
      </c>
      <c r="E337">
        <v>126</v>
      </c>
      <c r="F337">
        <v>94.44</v>
      </c>
      <c r="G337" s="5">
        <v>195</v>
      </c>
      <c r="H337">
        <v>520808</v>
      </c>
      <c r="I337">
        <v>520933</v>
      </c>
      <c r="J337">
        <v>38</v>
      </c>
      <c r="K337">
        <v>163</v>
      </c>
      <c r="L337">
        <v>0</v>
      </c>
      <c r="M337">
        <v>7</v>
      </c>
    </row>
    <row r="338" spans="1:13" x14ac:dyDescent="0.25">
      <c r="A338" s="3" t="s">
        <v>242</v>
      </c>
      <c r="B338" t="s">
        <v>237</v>
      </c>
      <c r="C338" t="s">
        <v>12</v>
      </c>
      <c r="D338" s="6">
        <v>6.0000000000000002E-54</v>
      </c>
      <c r="E338">
        <v>154</v>
      </c>
      <c r="F338">
        <v>91.56</v>
      </c>
      <c r="G338" s="5">
        <v>213</v>
      </c>
      <c r="H338">
        <v>520143</v>
      </c>
      <c r="I338">
        <v>520296</v>
      </c>
      <c r="J338">
        <v>1015</v>
      </c>
      <c r="K338">
        <v>1168</v>
      </c>
      <c r="L338">
        <v>0</v>
      </c>
      <c r="M338">
        <v>13</v>
      </c>
    </row>
    <row r="339" spans="1:13" x14ac:dyDescent="0.25">
      <c r="A339" s="3" t="s">
        <v>242</v>
      </c>
      <c r="B339" t="s">
        <v>238</v>
      </c>
      <c r="C339" t="s">
        <v>13</v>
      </c>
      <c r="D339" s="6">
        <v>2.9999999999999999E-21</v>
      </c>
      <c r="E339">
        <v>62</v>
      </c>
      <c r="F339">
        <v>96.77</v>
      </c>
      <c r="G339" s="5">
        <v>104</v>
      </c>
      <c r="H339">
        <v>230622</v>
      </c>
      <c r="I339">
        <v>230683</v>
      </c>
      <c r="J339">
        <v>838</v>
      </c>
      <c r="K339">
        <v>899</v>
      </c>
      <c r="L339">
        <v>0</v>
      </c>
      <c r="M339">
        <v>2</v>
      </c>
    </row>
    <row r="340" spans="1:13" x14ac:dyDescent="0.25">
      <c r="A340" s="3" t="s">
        <v>40</v>
      </c>
      <c r="B340" t="s">
        <v>230</v>
      </c>
      <c r="C340" t="s">
        <v>12</v>
      </c>
      <c r="D340" s="6">
        <v>1.9999999999999999E-34</v>
      </c>
      <c r="E340">
        <v>119</v>
      </c>
      <c r="F340">
        <v>89.08</v>
      </c>
      <c r="G340" s="5">
        <v>147</v>
      </c>
      <c r="H340">
        <v>74559</v>
      </c>
      <c r="I340">
        <v>74676</v>
      </c>
      <c r="J340">
        <v>367</v>
      </c>
      <c r="K340">
        <v>249</v>
      </c>
      <c r="L340">
        <v>1</v>
      </c>
      <c r="M340">
        <v>12</v>
      </c>
    </row>
    <row r="341" spans="1:13" x14ac:dyDescent="0.25">
      <c r="A341" s="3" t="s">
        <v>40</v>
      </c>
      <c r="B341" t="s">
        <v>231</v>
      </c>
      <c r="C341" t="s">
        <v>12</v>
      </c>
      <c r="D341" s="6">
        <v>2.0000000000000001E-53</v>
      </c>
      <c r="E341">
        <v>151</v>
      </c>
      <c r="F341">
        <v>92.05</v>
      </c>
      <c r="G341" s="5">
        <v>209</v>
      </c>
      <c r="H341">
        <v>348129</v>
      </c>
      <c r="I341">
        <v>348276</v>
      </c>
      <c r="J341">
        <v>612</v>
      </c>
      <c r="K341">
        <v>762</v>
      </c>
      <c r="L341">
        <v>3</v>
      </c>
      <c r="M341">
        <v>9</v>
      </c>
    </row>
    <row r="342" spans="1:13" x14ac:dyDescent="0.25">
      <c r="A342" s="3" t="s">
        <v>40</v>
      </c>
      <c r="B342" t="s">
        <v>232</v>
      </c>
      <c r="C342" t="s">
        <v>13</v>
      </c>
      <c r="D342" s="6">
        <v>7.9999999999999998E-16</v>
      </c>
      <c r="E342">
        <v>57</v>
      </c>
      <c r="F342">
        <v>92.98</v>
      </c>
      <c r="G342" s="5" t="s">
        <v>62</v>
      </c>
      <c r="H342">
        <v>206413</v>
      </c>
      <c r="I342">
        <v>206469</v>
      </c>
      <c r="J342">
        <v>1225</v>
      </c>
      <c r="K342">
        <v>1281</v>
      </c>
      <c r="L342">
        <v>0</v>
      </c>
      <c r="M342">
        <v>4</v>
      </c>
    </row>
    <row r="343" spans="1:13" x14ac:dyDescent="0.25">
      <c r="A343" s="3" t="s">
        <v>40</v>
      </c>
      <c r="B343" t="s">
        <v>232</v>
      </c>
      <c r="C343" t="s">
        <v>13</v>
      </c>
      <c r="D343" s="6">
        <v>9.9999999999999996E-39</v>
      </c>
      <c r="E343">
        <v>198</v>
      </c>
      <c r="F343">
        <v>82.83</v>
      </c>
      <c r="G343" s="5">
        <v>159</v>
      </c>
      <c r="H343">
        <v>206212</v>
      </c>
      <c r="I343">
        <v>206398</v>
      </c>
      <c r="J343">
        <v>989</v>
      </c>
      <c r="K343">
        <v>1177</v>
      </c>
      <c r="L343">
        <v>20</v>
      </c>
      <c r="M343">
        <v>14</v>
      </c>
    </row>
    <row r="344" spans="1:13" x14ac:dyDescent="0.25">
      <c r="A344" s="3" t="s">
        <v>40</v>
      </c>
      <c r="B344" t="s">
        <v>233</v>
      </c>
      <c r="C344" t="s">
        <v>12</v>
      </c>
      <c r="D344" s="6">
        <v>4.0000000000000001E-13</v>
      </c>
      <c r="E344">
        <v>50</v>
      </c>
      <c r="F344">
        <v>94</v>
      </c>
      <c r="G344" s="5" t="s">
        <v>100</v>
      </c>
      <c r="H344">
        <v>62968</v>
      </c>
      <c r="I344">
        <v>63017</v>
      </c>
      <c r="J344">
        <v>175</v>
      </c>
      <c r="K344">
        <v>127</v>
      </c>
      <c r="L344">
        <v>1</v>
      </c>
      <c r="M344">
        <v>2</v>
      </c>
    </row>
    <row r="345" spans="1:13" x14ac:dyDescent="0.25">
      <c r="A345" s="3" t="s">
        <v>40</v>
      </c>
      <c r="B345" t="s">
        <v>234</v>
      </c>
      <c r="C345" t="s">
        <v>13</v>
      </c>
      <c r="D345" s="6">
        <v>7.9999999999999998E-12</v>
      </c>
      <c r="E345">
        <v>40</v>
      </c>
      <c r="F345">
        <v>97.5</v>
      </c>
      <c r="G345" s="5" t="s">
        <v>147</v>
      </c>
      <c r="H345">
        <v>8917</v>
      </c>
      <c r="I345">
        <v>8956</v>
      </c>
      <c r="J345">
        <v>838</v>
      </c>
      <c r="K345">
        <v>877</v>
      </c>
      <c r="L345">
        <v>0</v>
      </c>
      <c r="M345">
        <v>1</v>
      </c>
    </row>
    <row r="346" spans="1:13" x14ac:dyDescent="0.25">
      <c r="A346" s="3" t="s">
        <v>40</v>
      </c>
      <c r="B346" t="s">
        <v>234</v>
      </c>
      <c r="C346" t="s">
        <v>13</v>
      </c>
      <c r="D346" s="6">
        <v>3E-11</v>
      </c>
      <c r="E346">
        <v>129</v>
      </c>
      <c r="F346">
        <v>78.290000000000006</v>
      </c>
      <c r="G346" s="5" t="s">
        <v>58</v>
      </c>
      <c r="H346">
        <v>8644</v>
      </c>
      <c r="I346">
        <v>8772</v>
      </c>
      <c r="J346">
        <v>839</v>
      </c>
      <c r="K346">
        <v>950</v>
      </c>
      <c r="L346">
        <v>17</v>
      </c>
      <c r="M346">
        <v>11</v>
      </c>
    </row>
    <row r="347" spans="1:13" x14ac:dyDescent="0.25">
      <c r="A347" s="3" t="s">
        <v>243</v>
      </c>
      <c r="B347" t="s">
        <v>290</v>
      </c>
      <c r="C347" t="s">
        <v>12</v>
      </c>
      <c r="D347" t="s">
        <v>294</v>
      </c>
      <c r="E347">
        <v>101</v>
      </c>
      <c r="F347">
        <v>83.168000000000006</v>
      </c>
      <c r="G347" s="5" t="s">
        <v>104</v>
      </c>
      <c r="H347">
        <v>444746</v>
      </c>
      <c r="I347">
        <v>444846</v>
      </c>
      <c r="J347">
        <v>471</v>
      </c>
      <c r="K347">
        <v>563</v>
      </c>
      <c r="L347">
        <v>8</v>
      </c>
      <c r="M347">
        <v>9</v>
      </c>
    </row>
    <row r="348" spans="1:13" x14ac:dyDescent="0.25">
      <c r="A348" s="3" t="s">
        <v>243</v>
      </c>
      <c r="B348" t="s">
        <v>290</v>
      </c>
      <c r="C348" t="s">
        <v>12</v>
      </c>
      <c r="D348" t="s">
        <v>293</v>
      </c>
      <c r="E348">
        <v>129</v>
      </c>
      <c r="F348">
        <v>86.046999999999997</v>
      </c>
      <c r="G348" s="5">
        <v>137</v>
      </c>
      <c r="H348">
        <v>444441</v>
      </c>
      <c r="I348">
        <v>444568</v>
      </c>
      <c r="J348">
        <v>240</v>
      </c>
      <c r="K348">
        <v>368</v>
      </c>
      <c r="L348">
        <v>1</v>
      </c>
      <c r="M348">
        <v>17</v>
      </c>
    </row>
    <row r="349" spans="1:13" x14ac:dyDescent="0.25">
      <c r="A349" s="3" t="s">
        <v>243</v>
      </c>
      <c r="B349" t="s">
        <v>291</v>
      </c>
      <c r="C349" t="s">
        <v>12</v>
      </c>
      <c r="D349" t="s">
        <v>295</v>
      </c>
      <c r="E349">
        <v>93</v>
      </c>
      <c r="F349">
        <v>94.623999999999995</v>
      </c>
      <c r="G349" s="5">
        <v>145</v>
      </c>
      <c r="H349">
        <v>113700</v>
      </c>
      <c r="I349">
        <v>113792</v>
      </c>
      <c r="J349">
        <v>130</v>
      </c>
      <c r="K349">
        <v>38</v>
      </c>
      <c r="L349">
        <v>0</v>
      </c>
      <c r="M349">
        <v>5</v>
      </c>
    </row>
    <row r="350" spans="1:13" x14ac:dyDescent="0.25">
      <c r="A350" s="3" t="s">
        <v>243</v>
      </c>
      <c r="B350" t="s">
        <v>292</v>
      </c>
      <c r="C350" t="s">
        <v>12</v>
      </c>
      <c r="D350" t="s">
        <v>296</v>
      </c>
      <c r="E350">
        <v>156</v>
      </c>
      <c r="F350">
        <v>87.820999999999998</v>
      </c>
      <c r="G350" s="5">
        <v>182</v>
      </c>
      <c r="H350">
        <v>269123</v>
      </c>
      <c r="I350">
        <v>269277</v>
      </c>
      <c r="J350">
        <v>609</v>
      </c>
      <c r="K350">
        <v>764</v>
      </c>
      <c r="L350">
        <v>1</v>
      </c>
      <c r="M350">
        <v>18</v>
      </c>
    </row>
    <row r="351" spans="1:13" x14ac:dyDescent="0.25">
      <c r="A351" s="3" t="s">
        <v>41</v>
      </c>
      <c r="B351" t="s">
        <v>244</v>
      </c>
      <c r="C351" t="s">
        <v>261</v>
      </c>
      <c r="D351" s="6">
        <v>6.9999999999999996E-10</v>
      </c>
      <c r="E351">
        <v>85</v>
      </c>
      <c r="F351">
        <v>82.35</v>
      </c>
      <c r="G351" s="5" t="s">
        <v>58</v>
      </c>
      <c r="H351">
        <v>835992</v>
      </c>
      <c r="I351">
        <v>836076</v>
      </c>
      <c r="J351">
        <v>863</v>
      </c>
      <c r="K351">
        <v>786</v>
      </c>
      <c r="L351">
        <v>7</v>
      </c>
      <c r="M351">
        <v>8</v>
      </c>
    </row>
    <row r="352" spans="1:13" x14ac:dyDescent="0.25">
      <c r="A352" s="3" t="s">
        <v>41</v>
      </c>
      <c r="B352" t="s">
        <v>244</v>
      </c>
      <c r="C352" t="s">
        <v>68</v>
      </c>
      <c r="D352" s="6">
        <v>4.0000000000000002E-27</v>
      </c>
      <c r="E352">
        <v>97</v>
      </c>
      <c r="F352">
        <v>89.69</v>
      </c>
      <c r="G352" s="5">
        <v>124</v>
      </c>
      <c r="H352">
        <v>153213</v>
      </c>
      <c r="I352">
        <v>153309</v>
      </c>
      <c r="J352">
        <v>911</v>
      </c>
      <c r="K352">
        <v>1007</v>
      </c>
      <c r="L352">
        <v>0</v>
      </c>
      <c r="M352">
        <v>10</v>
      </c>
    </row>
    <row r="353" spans="1:13" x14ac:dyDescent="0.25">
      <c r="A353" s="3" t="s">
        <v>41</v>
      </c>
      <c r="B353" t="s">
        <v>245</v>
      </c>
      <c r="C353" t="s">
        <v>261</v>
      </c>
      <c r="D353" s="6">
        <v>5.9999999999999995E-25</v>
      </c>
      <c r="E353">
        <v>71</v>
      </c>
      <c r="F353">
        <v>95.77</v>
      </c>
      <c r="G353" s="5">
        <v>115</v>
      </c>
      <c r="H353">
        <v>502668</v>
      </c>
      <c r="I353">
        <v>502738</v>
      </c>
      <c r="J353">
        <v>806</v>
      </c>
      <c r="K353">
        <v>736</v>
      </c>
      <c r="L353">
        <v>0</v>
      </c>
      <c r="M353">
        <v>3</v>
      </c>
    </row>
    <row r="354" spans="1:13" x14ac:dyDescent="0.25">
      <c r="A354" s="3" t="s">
        <v>41</v>
      </c>
      <c r="B354" t="s">
        <v>246</v>
      </c>
      <c r="C354" t="s">
        <v>261</v>
      </c>
      <c r="D354" s="6">
        <v>5.9999999999999997E-18</v>
      </c>
      <c r="E354">
        <v>59</v>
      </c>
      <c r="F354">
        <v>94.92</v>
      </c>
      <c r="G354" s="5" t="s">
        <v>113</v>
      </c>
      <c r="H354">
        <v>145338</v>
      </c>
      <c r="I354">
        <v>145396</v>
      </c>
      <c r="J354">
        <v>795</v>
      </c>
      <c r="K354">
        <v>852</v>
      </c>
      <c r="L354">
        <v>1</v>
      </c>
      <c r="M354">
        <v>2</v>
      </c>
    </row>
    <row r="355" spans="1:13" x14ac:dyDescent="0.25">
      <c r="A355" s="3" t="s">
        <v>41</v>
      </c>
      <c r="B355" t="s">
        <v>246</v>
      </c>
      <c r="C355" t="s">
        <v>261</v>
      </c>
      <c r="D355" s="6">
        <v>9.9999999999999998E-46</v>
      </c>
      <c r="E355">
        <v>114</v>
      </c>
      <c r="F355">
        <v>95.61</v>
      </c>
      <c r="G355" s="5">
        <v>183</v>
      </c>
      <c r="H355">
        <v>145177</v>
      </c>
      <c r="I355">
        <v>145290</v>
      </c>
      <c r="J355">
        <v>8</v>
      </c>
      <c r="K355">
        <v>121</v>
      </c>
      <c r="L355">
        <v>0</v>
      </c>
      <c r="M355">
        <v>5</v>
      </c>
    </row>
    <row r="356" spans="1:13" x14ac:dyDescent="0.25">
      <c r="A356" s="3" t="s">
        <v>41</v>
      </c>
      <c r="B356" t="s">
        <v>246</v>
      </c>
      <c r="C356" t="s">
        <v>261</v>
      </c>
      <c r="D356" s="6">
        <v>5.9999999999999995E-8</v>
      </c>
      <c r="E356">
        <v>31</v>
      </c>
      <c r="F356">
        <v>100</v>
      </c>
      <c r="G356" s="5" t="s">
        <v>119</v>
      </c>
      <c r="H356">
        <v>145076</v>
      </c>
      <c r="I356">
        <v>145106</v>
      </c>
      <c r="J356">
        <v>719</v>
      </c>
      <c r="K356">
        <v>749</v>
      </c>
      <c r="L356">
        <v>0</v>
      </c>
      <c r="M356">
        <v>0</v>
      </c>
    </row>
    <row r="357" spans="1:13" x14ac:dyDescent="0.25">
      <c r="A357" s="3" t="s">
        <v>41</v>
      </c>
      <c r="B357" t="s">
        <v>284</v>
      </c>
      <c r="C357" t="s">
        <v>269</v>
      </c>
      <c r="D357" s="6">
        <v>9.9999999999999995E-7</v>
      </c>
      <c r="E357">
        <v>28</v>
      </c>
      <c r="F357">
        <v>100</v>
      </c>
      <c r="G357" s="5" t="s">
        <v>46</v>
      </c>
      <c r="H357">
        <v>81150</v>
      </c>
      <c r="I357">
        <v>81177</v>
      </c>
      <c r="J357">
        <v>668</v>
      </c>
      <c r="K357">
        <v>641</v>
      </c>
      <c r="L357">
        <v>0</v>
      </c>
      <c r="M357">
        <v>0</v>
      </c>
    </row>
    <row r="358" spans="1:13" x14ac:dyDescent="0.25">
      <c r="A358" s="3" t="s">
        <v>42</v>
      </c>
      <c r="B358" t="s">
        <v>285</v>
      </c>
      <c r="C358" t="s">
        <v>261</v>
      </c>
      <c r="D358" s="6">
        <v>2E-14</v>
      </c>
      <c r="E358">
        <v>52</v>
      </c>
      <c r="F358">
        <v>94.23</v>
      </c>
      <c r="G358" s="5" t="s">
        <v>60</v>
      </c>
      <c r="H358">
        <v>538149</v>
      </c>
      <c r="I358">
        <v>538200</v>
      </c>
      <c r="J358">
        <v>485</v>
      </c>
      <c r="K358">
        <v>434</v>
      </c>
      <c r="L358">
        <v>0</v>
      </c>
      <c r="M358">
        <v>3</v>
      </c>
    </row>
    <row r="359" spans="1:13" x14ac:dyDescent="0.25">
      <c r="A359" s="3" t="s">
        <v>42</v>
      </c>
      <c r="B359" t="s">
        <v>286</v>
      </c>
      <c r="C359" t="s">
        <v>261</v>
      </c>
      <c r="D359" s="6">
        <v>3E-28</v>
      </c>
      <c r="E359">
        <v>84</v>
      </c>
      <c r="F359">
        <v>94.05</v>
      </c>
      <c r="G359" s="5">
        <v>126</v>
      </c>
      <c r="H359">
        <v>446684</v>
      </c>
      <c r="I359">
        <v>446767</v>
      </c>
      <c r="J359">
        <v>951</v>
      </c>
      <c r="K359">
        <v>869</v>
      </c>
      <c r="L359">
        <v>1</v>
      </c>
      <c r="M359">
        <v>4</v>
      </c>
    </row>
    <row r="360" spans="1:13" x14ac:dyDescent="0.25">
      <c r="A360" s="3" t="s">
        <v>42</v>
      </c>
      <c r="B360" t="s">
        <v>287</v>
      </c>
      <c r="C360" t="s">
        <v>261</v>
      </c>
      <c r="D360" s="6">
        <v>2.9999999999999999E-22</v>
      </c>
      <c r="E360">
        <v>66</v>
      </c>
      <c r="F360">
        <v>95.45</v>
      </c>
      <c r="G360" s="5">
        <v>106</v>
      </c>
      <c r="H360">
        <v>53453</v>
      </c>
      <c r="I360">
        <v>53518</v>
      </c>
      <c r="J360">
        <v>337</v>
      </c>
      <c r="K360">
        <v>402</v>
      </c>
      <c r="L360">
        <v>0</v>
      </c>
      <c r="M360">
        <v>3</v>
      </c>
    </row>
    <row r="361" spans="1:13" x14ac:dyDescent="0.25">
      <c r="A361" s="3" t="s">
        <v>42</v>
      </c>
      <c r="B361" t="s">
        <v>287</v>
      </c>
      <c r="C361" t="s">
        <v>261</v>
      </c>
      <c r="D361" s="6">
        <v>8.0000000000000002E-13</v>
      </c>
      <c r="E361">
        <v>40</v>
      </c>
      <c r="F361">
        <v>100</v>
      </c>
      <c r="G361" s="5" t="s">
        <v>100</v>
      </c>
      <c r="H361">
        <v>53227</v>
      </c>
      <c r="I361">
        <v>53266</v>
      </c>
      <c r="J361">
        <v>847</v>
      </c>
      <c r="K361">
        <v>886</v>
      </c>
      <c r="L361">
        <v>0</v>
      </c>
      <c r="M361">
        <v>0</v>
      </c>
    </row>
    <row r="362" spans="1:13" x14ac:dyDescent="0.25">
      <c r="A362" s="3" t="s">
        <v>42</v>
      </c>
      <c r="B362" t="s">
        <v>287</v>
      </c>
      <c r="C362" t="s">
        <v>269</v>
      </c>
      <c r="D362" s="6">
        <v>5.9999999999999999E-19</v>
      </c>
      <c r="E362">
        <v>125</v>
      </c>
      <c r="F362">
        <v>80.8</v>
      </c>
      <c r="G362" s="5" t="s">
        <v>56</v>
      </c>
      <c r="H362">
        <v>52920</v>
      </c>
      <c r="I362">
        <v>53044</v>
      </c>
      <c r="J362">
        <v>826</v>
      </c>
      <c r="K362">
        <v>946</v>
      </c>
      <c r="L362">
        <v>4</v>
      </c>
      <c r="M362">
        <v>20</v>
      </c>
    </row>
    <row r="363" spans="1:13" x14ac:dyDescent="0.25">
      <c r="A363" s="3" t="s">
        <v>42</v>
      </c>
      <c r="B363" t="s">
        <v>287</v>
      </c>
      <c r="C363" t="s">
        <v>261</v>
      </c>
      <c r="D363" s="6">
        <v>8.0000000000000002E-58</v>
      </c>
      <c r="E363">
        <v>170</v>
      </c>
      <c r="F363">
        <v>91.18</v>
      </c>
      <c r="G363" s="5">
        <v>224</v>
      </c>
      <c r="H363">
        <v>52718</v>
      </c>
      <c r="I363">
        <v>52887</v>
      </c>
      <c r="J363">
        <v>123</v>
      </c>
      <c r="K363">
        <v>285</v>
      </c>
      <c r="L363">
        <v>7</v>
      </c>
      <c r="M363">
        <v>8</v>
      </c>
    </row>
    <row r="364" spans="1:13" x14ac:dyDescent="0.25">
      <c r="A364" s="3" t="s">
        <v>42</v>
      </c>
      <c r="B364" t="s">
        <v>248</v>
      </c>
      <c r="C364" t="s">
        <v>69</v>
      </c>
      <c r="D364" s="6">
        <v>1.9999999999999999E-39</v>
      </c>
      <c r="E364">
        <v>156</v>
      </c>
      <c r="F364">
        <v>85.9</v>
      </c>
      <c r="G364" s="5">
        <v>163</v>
      </c>
      <c r="H364">
        <v>297187</v>
      </c>
      <c r="I364">
        <v>297340</v>
      </c>
      <c r="J364">
        <v>165</v>
      </c>
      <c r="K364">
        <v>11</v>
      </c>
      <c r="L364">
        <v>3</v>
      </c>
      <c r="M364">
        <v>19</v>
      </c>
    </row>
    <row r="365" spans="1:13" x14ac:dyDescent="0.25">
      <c r="A365" s="3" t="s">
        <v>42</v>
      </c>
      <c r="B365" t="s">
        <v>248</v>
      </c>
      <c r="C365" t="s">
        <v>261</v>
      </c>
      <c r="D365" s="6">
        <v>4.9999999999999996E-25</v>
      </c>
      <c r="E365">
        <v>75</v>
      </c>
      <c r="F365">
        <v>94.67</v>
      </c>
      <c r="G365" s="5">
        <v>115</v>
      </c>
      <c r="H365">
        <v>295695</v>
      </c>
      <c r="I365">
        <v>295769</v>
      </c>
      <c r="J365">
        <v>539</v>
      </c>
      <c r="K365">
        <v>466</v>
      </c>
      <c r="L365">
        <v>1</v>
      </c>
      <c r="M365">
        <v>3</v>
      </c>
    </row>
    <row r="366" spans="1:13" x14ac:dyDescent="0.25">
      <c r="A366" s="3" t="s">
        <v>42</v>
      </c>
      <c r="B366" t="s">
        <v>248</v>
      </c>
      <c r="C366" t="s">
        <v>261</v>
      </c>
      <c r="D366" s="6">
        <v>9.9999999999999991E-22</v>
      </c>
      <c r="E366">
        <v>65</v>
      </c>
      <c r="F366">
        <v>95.38</v>
      </c>
      <c r="G366" s="5">
        <v>104</v>
      </c>
      <c r="H366">
        <v>295499</v>
      </c>
      <c r="I366">
        <v>295563</v>
      </c>
      <c r="J366">
        <v>1067</v>
      </c>
      <c r="K366">
        <v>1003</v>
      </c>
      <c r="L366">
        <v>0</v>
      </c>
      <c r="M366">
        <v>3</v>
      </c>
    </row>
    <row r="367" spans="1:13" x14ac:dyDescent="0.25">
      <c r="A367" s="3" t="s">
        <v>42</v>
      </c>
      <c r="B367" t="s">
        <v>250</v>
      </c>
      <c r="C367" t="s">
        <v>261</v>
      </c>
      <c r="D367" s="6">
        <v>9.9999999999999998E-17</v>
      </c>
      <c r="E367">
        <v>64</v>
      </c>
      <c r="F367">
        <v>90.62</v>
      </c>
      <c r="G367" s="5" t="s">
        <v>62</v>
      </c>
      <c r="H367">
        <v>38958</v>
      </c>
      <c r="I367">
        <v>39019</v>
      </c>
      <c r="J367">
        <v>1143</v>
      </c>
      <c r="K367">
        <v>1206</v>
      </c>
      <c r="L367">
        <v>2</v>
      </c>
      <c r="M367">
        <v>4</v>
      </c>
    </row>
    <row r="368" spans="1:13" x14ac:dyDescent="0.25">
      <c r="A368" s="3" t="s">
        <v>42</v>
      </c>
      <c r="B368" t="s">
        <v>250</v>
      </c>
      <c r="C368" t="s">
        <v>261</v>
      </c>
      <c r="D368" s="6">
        <v>7.0000000000000003E-19</v>
      </c>
      <c r="E368">
        <v>55</v>
      </c>
      <c r="F368">
        <v>96.36</v>
      </c>
      <c r="G368" s="5" t="s">
        <v>113</v>
      </c>
      <c r="H368">
        <v>37391</v>
      </c>
      <c r="I368">
        <v>37445</v>
      </c>
      <c r="J368">
        <v>798</v>
      </c>
      <c r="K368">
        <v>852</v>
      </c>
      <c r="L368">
        <v>0</v>
      </c>
      <c r="M368">
        <v>2</v>
      </c>
    </row>
    <row r="369" spans="1:13" x14ac:dyDescent="0.25">
      <c r="A369" s="3" t="s">
        <v>42</v>
      </c>
      <c r="B369" t="s">
        <v>250</v>
      </c>
      <c r="C369" t="s">
        <v>261</v>
      </c>
      <c r="D369" s="6">
        <v>1.9999999999999999E-49</v>
      </c>
      <c r="E369">
        <v>131</v>
      </c>
      <c r="F369">
        <v>93.13</v>
      </c>
      <c r="G369" s="5">
        <v>193</v>
      </c>
      <c r="H369">
        <v>37196</v>
      </c>
      <c r="I369">
        <v>37326</v>
      </c>
      <c r="J369">
        <v>11</v>
      </c>
      <c r="K369">
        <v>141</v>
      </c>
      <c r="L369">
        <v>0</v>
      </c>
      <c r="M369">
        <v>9</v>
      </c>
    </row>
    <row r="370" spans="1:13" x14ac:dyDescent="0.25">
      <c r="A370" s="3" t="s">
        <v>42</v>
      </c>
      <c r="B370" t="s">
        <v>250</v>
      </c>
      <c r="C370" t="s">
        <v>261</v>
      </c>
      <c r="D370" s="6">
        <v>2.0000000000000001E-9</v>
      </c>
      <c r="E370">
        <v>36</v>
      </c>
      <c r="F370">
        <v>97.22</v>
      </c>
      <c r="G370" s="5" t="s">
        <v>63</v>
      </c>
      <c r="H370">
        <v>37095</v>
      </c>
      <c r="I370">
        <v>37130</v>
      </c>
      <c r="J370">
        <v>719</v>
      </c>
      <c r="K370">
        <v>753</v>
      </c>
      <c r="L370">
        <v>1</v>
      </c>
      <c r="M370">
        <v>0</v>
      </c>
    </row>
    <row r="371" spans="1:13" x14ac:dyDescent="0.25">
      <c r="A371" s="3" t="s">
        <v>43</v>
      </c>
      <c r="B371" t="s">
        <v>252</v>
      </c>
      <c r="C371" t="s">
        <v>261</v>
      </c>
      <c r="D371" s="6">
        <v>2.9999999999999998E-25</v>
      </c>
      <c r="E371">
        <v>69</v>
      </c>
      <c r="F371">
        <v>97.1</v>
      </c>
      <c r="G371" s="5">
        <v>117</v>
      </c>
      <c r="H371">
        <v>1124475</v>
      </c>
      <c r="I371">
        <v>1124543</v>
      </c>
      <c r="J371">
        <v>733</v>
      </c>
      <c r="K371">
        <v>801</v>
      </c>
      <c r="L371">
        <v>0</v>
      </c>
      <c r="M371">
        <v>2</v>
      </c>
    </row>
    <row r="372" spans="1:13" x14ac:dyDescent="0.25">
      <c r="A372" s="3" t="s">
        <v>43</v>
      </c>
      <c r="B372" t="s">
        <v>252</v>
      </c>
      <c r="C372" t="s">
        <v>69</v>
      </c>
      <c r="D372" s="6">
        <v>5.0000000000000004E-18</v>
      </c>
      <c r="E372">
        <v>89</v>
      </c>
      <c r="F372">
        <v>85.39</v>
      </c>
      <c r="G372" s="5" t="s">
        <v>97</v>
      </c>
      <c r="H372">
        <v>1124176</v>
      </c>
      <c r="I372">
        <v>1124264</v>
      </c>
      <c r="J372">
        <v>567</v>
      </c>
      <c r="K372">
        <v>655</v>
      </c>
      <c r="L372">
        <v>0</v>
      </c>
      <c r="M372">
        <v>13</v>
      </c>
    </row>
    <row r="373" spans="1:13" x14ac:dyDescent="0.25">
      <c r="A373" s="3" t="s">
        <v>43</v>
      </c>
      <c r="B373" t="s">
        <v>288</v>
      </c>
      <c r="C373" t="s">
        <v>269</v>
      </c>
      <c r="D373" s="6">
        <v>4.0000000000000001E-8</v>
      </c>
      <c r="E373">
        <v>32</v>
      </c>
      <c r="F373">
        <v>100</v>
      </c>
      <c r="G373" s="5" t="s">
        <v>63</v>
      </c>
      <c r="H373">
        <v>470458</v>
      </c>
      <c r="I373">
        <v>470489</v>
      </c>
      <c r="J373">
        <v>664</v>
      </c>
      <c r="K373">
        <v>633</v>
      </c>
      <c r="L373">
        <v>0</v>
      </c>
      <c r="M373">
        <v>0</v>
      </c>
    </row>
    <row r="374" spans="1:13" x14ac:dyDescent="0.25">
      <c r="A374" s="3" t="s">
        <v>43</v>
      </c>
      <c r="B374" t="s">
        <v>288</v>
      </c>
      <c r="C374" t="s">
        <v>261</v>
      </c>
      <c r="D374" s="6">
        <v>4.0000000000000003E-43</v>
      </c>
      <c r="E374">
        <v>125</v>
      </c>
      <c r="F374">
        <v>92</v>
      </c>
      <c r="G374" s="5">
        <v>176</v>
      </c>
      <c r="H374">
        <v>470063</v>
      </c>
      <c r="I374">
        <v>470187</v>
      </c>
      <c r="J374">
        <v>928</v>
      </c>
      <c r="K374">
        <v>804</v>
      </c>
      <c r="L374">
        <v>0</v>
      </c>
      <c r="M374">
        <v>10</v>
      </c>
    </row>
    <row r="375" spans="1:13" x14ac:dyDescent="0.25">
      <c r="A375" s="3" t="s">
        <v>43</v>
      </c>
      <c r="B375" t="s">
        <v>251</v>
      </c>
      <c r="C375" t="s">
        <v>261</v>
      </c>
      <c r="D375" s="6">
        <v>4.9999999999999998E-8</v>
      </c>
      <c r="E375">
        <v>34</v>
      </c>
      <c r="F375">
        <v>97.06</v>
      </c>
      <c r="G375" s="5" t="s">
        <v>119</v>
      </c>
      <c r="H375">
        <v>260628</v>
      </c>
      <c r="I375">
        <v>260661</v>
      </c>
      <c r="J375">
        <v>783</v>
      </c>
      <c r="K375">
        <v>816</v>
      </c>
      <c r="L375">
        <v>0</v>
      </c>
      <c r="M375">
        <v>1</v>
      </c>
    </row>
    <row r="376" spans="1:13" x14ac:dyDescent="0.25">
      <c r="A376" s="3" t="s">
        <v>43</v>
      </c>
      <c r="B376" t="s">
        <v>289</v>
      </c>
      <c r="C376" t="s">
        <v>261</v>
      </c>
      <c r="D376" s="6">
        <v>4.9999999999999999E-46</v>
      </c>
      <c r="E376">
        <v>246</v>
      </c>
      <c r="F376">
        <v>81.709999999999994</v>
      </c>
      <c r="G376" s="5">
        <v>183</v>
      </c>
      <c r="H376">
        <v>135636</v>
      </c>
      <c r="I376">
        <v>135878</v>
      </c>
      <c r="J376">
        <v>9</v>
      </c>
      <c r="K376">
        <v>233</v>
      </c>
      <c r="L376">
        <v>24</v>
      </c>
      <c r="M376">
        <v>21</v>
      </c>
    </row>
    <row r="377" spans="1:13" x14ac:dyDescent="0.25">
      <c r="A377" s="3" t="s">
        <v>247</v>
      </c>
      <c r="B377" t="s">
        <v>315</v>
      </c>
      <c r="C377" t="s">
        <v>12</v>
      </c>
      <c r="D377" t="s">
        <v>318</v>
      </c>
      <c r="E377">
        <v>77</v>
      </c>
      <c r="F377">
        <v>92.207999999999998</v>
      </c>
      <c r="G377">
        <v>110</v>
      </c>
      <c r="H377">
        <v>88697</v>
      </c>
      <c r="I377">
        <v>88773</v>
      </c>
      <c r="J377">
        <v>1025</v>
      </c>
      <c r="K377">
        <v>949</v>
      </c>
      <c r="L377">
        <v>0</v>
      </c>
      <c r="M377">
        <v>6</v>
      </c>
    </row>
    <row r="378" spans="1:13" x14ac:dyDescent="0.25">
      <c r="A378" s="3" t="s">
        <v>247</v>
      </c>
      <c r="B378" t="s">
        <v>315</v>
      </c>
      <c r="C378" t="s">
        <v>12</v>
      </c>
      <c r="D378" t="s">
        <v>317</v>
      </c>
      <c r="E378">
        <v>148</v>
      </c>
      <c r="F378">
        <v>91.215999999999994</v>
      </c>
      <c r="G378">
        <v>202</v>
      </c>
      <c r="H378">
        <v>88295</v>
      </c>
      <c r="I378">
        <v>88442</v>
      </c>
      <c r="J378">
        <v>766</v>
      </c>
      <c r="K378">
        <v>619</v>
      </c>
      <c r="L378">
        <v>0</v>
      </c>
      <c r="M378">
        <v>13</v>
      </c>
    </row>
    <row r="379" spans="1:13" x14ac:dyDescent="0.25">
      <c r="A379" s="3" t="s">
        <v>247</v>
      </c>
      <c r="B379" t="s">
        <v>315</v>
      </c>
      <c r="C379" t="s">
        <v>13</v>
      </c>
      <c r="D379" t="s">
        <v>316</v>
      </c>
      <c r="E379">
        <v>160</v>
      </c>
      <c r="F379">
        <v>93.125</v>
      </c>
      <c r="G379">
        <v>235</v>
      </c>
      <c r="H379">
        <v>88012</v>
      </c>
      <c r="I379">
        <v>88171</v>
      </c>
      <c r="J379">
        <v>848</v>
      </c>
      <c r="K379">
        <v>689</v>
      </c>
      <c r="L379">
        <v>0</v>
      </c>
      <c r="M379">
        <v>11</v>
      </c>
    </row>
    <row r="380" spans="1:13" x14ac:dyDescent="0.25">
      <c r="A380" s="3" t="s">
        <v>247</v>
      </c>
      <c r="B380" t="s">
        <v>297</v>
      </c>
      <c r="C380" t="s">
        <v>12</v>
      </c>
      <c r="D380" t="s">
        <v>302</v>
      </c>
      <c r="E380">
        <v>100</v>
      </c>
      <c r="F380">
        <v>95</v>
      </c>
      <c r="G380">
        <v>158</v>
      </c>
      <c r="H380">
        <v>771847</v>
      </c>
      <c r="I380">
        <v>771946</v>
      </c>
      <c r="J380">
        <v>134</v>
      </c>
      <c r="K380">
        <v>35</v>
      </c>
      <c r="L380">
        <v>0</v>
      </c>
      <c r="M380">
        <v>5</v>
      </c>
    </row>
    <row r="381" spans="1:13" x14ac:dyDescent="0.25">
      <c r="A381" s="3" t="s">
        <v>247</v>
      </c>
      <c r="B381" t="s">
        <v>297</v>
      </c>
      <c r="C381" t="s">
        <v>12</v>
      </c>
      <c r="D381" t="s">
        <v>303</v>
      </c>
      <c r="E381">
        <v>33</v>
      </c>
      <c r="F381">
        <v>100</v>
      </c>
      <c r="G381" t="s">
        <v>94</v>
      </c>
      <c r="H381">
        <v>771661</v>
      </c>
      <c r="I381">
        <v>771693</v>
      </c>
      <c r="J381">
        <v>956</v>
      </c>
      <c r="K381">
        <v>924</v>
      </c>
      <c r="L381">
        <v>0</v>
      </c>
      <c r="M381">
        <v>0</v>
      </c>
    </row>
    <row r="382" spans="1:13" x14ac:dyDescent="0.25">
      <c r="A382" s="3" t="s">
        <v>247</v>
      </c>
      <c r="B382" t="s">
        <v>297</v>
      </c>
      <c r="C382" t="s">
        <v>12</v>
      </c>
      <c r="D382" t="s">
        <v>301</v>
      </c>
      <c r="E382">
        <v>154</v>
      </c>
      <c r="F382">
        <v>92.856999999999999</v>
      </c>
      <c r="G382">
        <v>224</v>
      </c>
      <c r="H382">
        <v>771492</v>
      </c>
      <c r="I382">
        <v>771645</v>
      </c>
      <c r="J382">
        <v>1168</v>
      </c>
      <c r="K382">
        <v>1015</v>
      </c>
      <c r="L382">
        <v>0</v>
      </c>
      <c r="M382">
        <v>11</v>
      </c>
    </row>
    <row r="383" spans="1:13" x14ac:dyDescent="0.25">
      <c r="A383" s="3" t="s">
        <v>247</v>
      </c>
      <c r="B383" t="s">
        <v>297</v>
      </c>
      <c r="C383" t="s">
        <v>13</v>
      </c>
      <c r="D383" t="s">
        <v>299</v>
      </c>
      <c r="E383">
        <v>126</v>
      </c>
      <c r="F383">
        <v>94.444000000000003</v>
      </c>
      <c r="G383">
        <v>195</v>
      </c>
      <c r="H383">
        <v>770852</v>
      </c>
      <c r="I383">
        <v>770977</v>
      </c>
      <c r="J383">
        <v>163</v>
      </c>
      <c r="K383">
        <v>38</v>
      </c>
      <c r="L383">
        <v>0</v>
      </c>
      <c r="M383">
        <v>7</v>
      </c>
    </row>
    <row r="384" spans="1:13" x14ac:dyDescent="0.25">
      <c r="A384" s="3" t="s">
        <v>247</v>
      </c>
      <c r="B384" t="s">
        <v>297</v>
      </c>
      <c r="C384" t="s">
        <v>13</v>
      </c>
      <c r="D384" t="s">
        <v>298</v>
      </c>
      <c r="E384">
        <v>146</v>
      </c>
      <c r="F384">
        <v>95.89</v>
      </c>
      <c r="G384">
        <v>237</v>
      </c>
      <c r="H384">
        <v>770686</v>
      </c>
      <c r="I384">
        <v>770831</v>
      </c>
      <c r="J384">
        <v>294</v>
      </c>
      <c r="K384">
        <v>149</v>
      </c>
      <c r="L384">
        <v>0</v>
      </c>
      <c r="M384">
        <v>6</v>
      </c>
    </row>
    <row r="385" spans="1:13" x14ac:dyDescent="0.25">
      <c r="A385" s="3" t="s">
        <v>247</v>
      </c>
      <c r="B385" t="s">
        <v>297</v>
      </c>
      <c r="C385" t="s">
        <v>13</v>
      </c>
      <c r="D385" t="s">
        <v>300</v>
      </c>
      <c r="E385">
        <v>50</v>
      </c>
      <c r="F385">
        <v>98</v>
      </c>
      <c r="G385" t="s">
        <v>146</v>
      </c>
      <c r="H385">
        <v>770091</v>
      </c>
      <c r="I385">
        <v>770140</v>
      </c>
      <c r="J385">
        <v>1556</v>
      </c>
      <c r="K385">
        <v>1507</v>
      </c>
      <c r="L385">
        <v>0</v>
      </c>
      <c r="M385">
        <v>1</v>
      </c>
    </row>
    <row r="386" spans="1:13" x14ac:dyDescent="0.25">
      <c r="A386" s="3" t="s">
        <v>247</v>
      </c>
      <c r="B386" t="s">
        <v>304</v>
      </c>
      <c r="C386" t="s">
        <v>13</v>
      </c>
      <c r="D386" t="s">
        <v>305</v>
      </c>
      <c r="E386">
        <v>60</v>
      </c>
      <c r="F386">
        <v>100</v>
      </c>
      <c r="G386">
        <v>111</v>
      </c>
      <c r="H386">
        <v>264180</v>
      </c>
      <c r="I386">
        <v>264239</v>
      </c>
      <c r="J386">
        <v>840</v>
      </c>
      <c r="K386">
        <v>899</v>
      </c>
      <c r="L386">
        <v>0</v>
      </c>
      <c r="M386">
        <v>0</v>
      </c>
    </row>
    <row r="387" spans="1:13" x14ac:dyDescent="0.25">
      <c r="A387" s="3" t="s">
        <v>247</v>
      </c>
      <c r="B387" t="s">
        <v>306</v>
      </c>
      <c r="C387" t="s">
        <v>13</v>
      </c>
      <c r="D387" t="s">
        <v>307</v>
      </c>
      <c r="E387">
        <v>254</v>
      </c>
      <c r="F387">
        <v>91.338999999999999</v>
      </c>
      <c r="G387">
        <v>342</v>
      </c>
      <c r="H387">
        <v>859582</v>
      </c>
      <c r="I387">
        <v>859835</v>
      </c>
      <c r="J387">
        <v>1170</v>
      </c>
      <c r="K387">
        <v>923</v>
      </c>
      <c r="L387">
        <v>6</v>
      </c>
      <c r="M387">
        <v>16</v>
      </c>
    </row>
    <row r="388" spans="1:13" x14ac:dyDescent="0.25">
      <c r="A388" s="3" t="s">
        <v>247</v>
      </c>
      <c r="B388" t="s">
        <v>306</v>
      </c>
      <c r="C388" t="s">
        <v>13</v>
      </c>
      <c r="D388" t="s">
        <v>308</v>
      </c>
      <c r="E388">
        <v>94</v>
      </c>
      <c r="F388">
        <v>91.489000000000004</v>
      </c>
      <c r="G388">
        <v>128</v>
      </c>
      <c r="H388">
        <v>859131</v>
      </c>
      <c r="I388">
        <v>859224</v>
      </c>
      <c r="J388">
        <v>1480</v>
      </c>
      <c r="K388">
        <v>1389</v>
      </c>
      <c r="L388">
        <v>2</v>
      </c>
      <c r="M388">
        <v>6</v>
      </c>
    </row>
    <row r="389" spans="1:13" x14ac:dyDescent="0.25">
      <c r="A389" s="3" t="s">
        <v>247</v>
      </c>
      <c r="B389" t="s">
        <v>309</v>
      </c>
      <c r="C389" t="s">
        <v>12</v>
      </c>
      <c r="D389" t="s">
        <v>310</v>
      </c>
      <c r="E389">
        <v>48</v>
      </c>
      <c r="F389">
        <v>97.917000000000002</v>
      </c>
      <c r="G389" t="s">
        <v>62</v>
      </c>
      <c r="H389">
        <v>842528</v>
      </c>
      <c r="I389">
        <v>842575</v>
      </c>
      <c r="J389">
        <v>127</v>
      </c>
      <c r="K389">
        <v>174</v>
      </c>
      <c r="L389">
        <v>0</v>
      </c>
      <c r="M389">
        <v>1</v>
      </c>
    </row>
    <row r="390" spans="1:13" x14ac:dyDescent="0.25">
      <c r="A390" s="3" t="s">
        <v>247</v>
      </c>
      <c r="B390" t="s">
        <v>311</v>
      </c>
      <c r="C390" t="s">
        <v>12</v>
      </c>
      <c r="D390" t="s">
        <v>314</v>
      </c>
      <c r="E390">
        <v>53</v>
      </c>
      <c r="F390">
        <v>96.225999999999999</v>
      </c>
      <c r="G390" t="s">
        <v>146</v>
      </c>
      <c r="H390">
        <v>830771</v>
      </c>
      <c r="I390">
        <v>830823</v>
      </c>
      <c r="J390">
        <v>758</v>
      </c>
      <c r="K390">
        <v>810</v>
      </c>
      <c r="L390">
        <v>0</v>
      </c>
      <c r="M390">
        <v>2</v>
      </c>
    </row>
    <row r="391" spans="1:13" x14ac:dyDescent="0.25">
      <c r="A391" s="3" t="s">
        <v>247</v>
      </c>
      <c r="B391" t="s">
        <v>311</v>
      </c>
      <c r="C391" t="s">
        <v>12</v>
      </c>
      <c r="D391" t="s">
        <v>313</v>
      </c>
      <c r="E391">
        <v>98</v>
      </c>
      <c r="F391">
        <v>90.816000000000003</v>
      </c>
      <c r="G391">
        <v>124</v>
      </c>
      <c r="H391">
        <v>830663</v>
      </c>
      <c r="I391">
        <v>830760</v>
      </c>
      <c r="J391">
        <v>471</v>
      </c>
      <c r="K391">
        <v>560</v>
      </c>
      <c r="L391">
        <v>8</v>
      </c>
      <c r="M391">
        <v>1</v>
      </c>
    </row>
    <row r="392" spans="1:13" x14ac:dyDescent="0.25">
      <c r="A392" s="3" t="s">
        <v>247</v>
      </c>
      <c r="B392" t="s">
        <v>311</v>
      </c>
      <c r="C392" t="s">
        <v>12</v>
      </c>
      <c r="D392" t="s">
        <v>312</v>
      </c>
      <c r="E392">
        <v>133</v>
      </c>
      <c r="F392">
        <v>93.984999999999999</v>
      </c>
      <c r="G392">
        <v>202</v>
      </c>
      <c r="H392">
        <v>830361</v>
      </c>
      <c r="I392">
        <v>830493</v>
      </c>
      <c r="J392">
        <v>240</v>
      </c>
      <c r="K392">
        <v>372</v>
      </c>
      <c r="L392">
        <v>0</v>
      </c>
      <c r="M392">
        <v>8</v>
      </c>
    </row>
    <row r="393" spans="1:13" x14ac:dyDescent="0.25">
      <c r="G393"/>
    </row>
  </sheetData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Final BLAST database</vt:lpstr>
      <vt:lpstr>BLAST 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Aylward, Janneke &lt;janneke@sun.ac.za&gt;</dc:creator>
  <cp:lastModifiedBy>Mrs. HJ Jansen van Vuuren</cp:lastModifiedBy>
  <dcterms:created xsi:type="dcterms:W3CDTF">2020-04-09T08:02:15Z</dcterms:created>
  <dcterms:modified xsi:type="dcterms:W3CDTF">2023-01-23T10:23:24Z</dcterms:modified>
</cp:coreProperties>
</file>