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2"/>
  <workbookPr/>
  <mc:AlternateContent xmlns:mc="http://schemas.openxmlformats.org/markup-compatibility/2006">
    <mc:Choice Requires="x15">
      <x15ac:absPath xmlns:x15ac="http://schemas.microsoft.com/office/spreadsheetml/2010/11/ac" url="Z:\etd\Postprint articles\2024\"/>
    </mc:Choice>
  </mc:AlternateContent>
  <xr:revisionPtr revIDLastSave="0" documentId="8_{B5859A27-8ABF-426A-9C40-3A894A2B685D}" xr6:coauthVersionLast="36" xr6:coauthVersionMax="36" xr10:uidLastSave="{00000000-0000-0000-0000-000000000000}"/>
  <bookViews>
    <workbookView xWindow="0" yWindow="0" windowWidth="24045" windowHeight="12375" xr2:uid="{00000000-000D-0000-FFFF-FFFF00000000}"/>
  </bookViews>
  <sheets>
    <sheet name="S1" sheetId="17" r:id="rId1"/>
    <sheet name="S2" sheetId="16" r:id="rId2"/>
    <sheet name="S3" sheetId="7" r:id="rId3"/>
    <sheet name="S4" sheetId="12" r:id="rId4"/>
    <sheet name="S5" sheetId="11" r:id="rId5"/>
    <sheet name="S6" sheetId="19" r:id="rId6"/>
    <sheet name="S7" sheetId="6" r:id="rId7"/>
    <sheet name="S8" sheetId="14" r:id="rId8"/>
    <sheet name="S9" sheetId="18" r:id="rId9"/>
    <sheet name="S10" sheetId="9" r:id="rId10"/>
    <sheet name="S11" sheetId="10" r:id="rId11"/>
  </sheets>
  <definedNames>
    <definedName name="_xlnm._FilterDatabase" localSheetId="10" hidden="1">'S11'!$A$3:$H$459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M484" i="14" l="1"/>
  <c r="M483" i="14"/>
  <c r="M482" i="14"/>
  <c r="M481" i="14"/>
  <c r="M480" i="14"/>
  <c r="M479" i="14"/>
  <c r="M478" i="14"/>
  <c r="M477" i="14"/>
  <c r="M476" i="14"/>
  <c r="M475" i="14"/>
  <c r="M474" i="14"/>
  <c r="M473" i="14"/>
  <c r="M472" i="14"/>
  <c r="M471" i="14"/>
  <c r="M470" i="14"/>
  <c r="M469" i="14"/>
  <c r="M468" i="14"/>
  <c r="M467" i="14"/>
  <c r="M466" i="14"/>
  <c r="M465" i="14"/>
  <c r="M464" i="14"/>
  <c r="M463" i="14"/>
  <c r="M462" i="14"/>
  <c r="M461" i="14"/>
  <c r="M460" i="14"/>
  <c r="M459" i="14"/>
  <c r="M458" i="14"/>
  <c r="M457" i="14"/>
  <c r="M456" i="14"/>
  <c r="M455" i="14"/>
  <c r="M454" i="14"/>
  <c r="M453" i="14"/>
  <c r="M452" i="14"/>
  <c r="M451" i="14"/>
  <c r="M450" i="14"/>
  <c r="M449" i="14"/>
  <c r="M448" i="14"/>
  <c r="M447" i="14"/>
  <c r="M446" i="14"/>
  <c r="M445" i="14"/>
  <c r="M444" i="14"/>
  <c r="M443" i="14"/>
  <c r="M442" i="14"/>
  <c r="M441" i="14"/>
  <c r="M440" i="14"/>
  <c r="M439" i="14"/>
  <c r="M438" i="14"/>
  <c r="M437" i="14"/>
  <c r="M436" i="14"/>
  <c r="M435" i="14"/>
  <c r="M434" i="14"/>
  <c r="M433" i="14"/>
  <c r="M432" i="14"/>
  <c r="M431" i="14"/>
  <c r="M430" i="14"/>
  <c r="M429" i="14"/>
  <c r="M428" i="14"/>
  <c r="M427" i="14"/>
  <c r="M426" i="14"/>
  <c r="M425" i="14"/>
  <c r="M424" i="14"/>
  <c r="M423" i="14"/>
  <c r="M422" i="14"/>
  <c r="M421" i="14"/>
  <c r="M420" i="14"/>
  <c r="M419" i="14"/>
  <c r="M418" i="14"/>
  <c r="M417" i="14"/>
  <c r="M416" i="14"/>
  <c r="M415" i="14"/>
  <c r="M414" i="14"/>
  <c r="M413" i="14"/>
  <c r="M412" i="14"/>
  <c r="M411" i="14"/>
  <c r="M410" i="14"/>
  <c r="M409" i="14"/>
  <c r="M408" i="14"/>
  <c r="M407" i="14"/>
  <c r="M406" i="14"/>
  <c r="M405" i="14"/>
  <c r="M404" i="14"/>
  <c r="M403" i="14"/>
  <c r="M402" i="14"/>
  <c r="M401" i="14"/>
  <c r="M400" i="14"/>
  <c r="M399" i="14"/>
  <c r="M398" i="14"/>
  <c r="M397" i="14"/>
  <c r="M396" i="14"/>
  <c r="M395" i="14"/>
  <c r="M394" i="14"/>
  <c r="M393" i="14"/>
  <c r="M392" i="14"/>
  <c r="M391" i="14"/>
  <c r="M390" i="14"/>
  <c r="M389" i="14"/>
  <c r="M388" i="14"/>
  <c r="M387" i="14"/>
  <c r="M386" i="14"/>
  <c r="M385" i="14"/>
  <c r="M384" i="14"/>
  <c r="M383" i="14"/>
  <c r="M382" i="14"/>
  <c r="M381" i="14"/>
  <c r="M380" i="14"/>
  <c r="M379" i="14"/>
  <c r="M378" i="14"/>
  <c r="M377" i="14"/>
  <c r="M376" i="14"/>
  <c r="M375" i="14"/>
  <c r="M374" i="14"/>
  <c r="M373" i="14"/>
  <c r="M372" i="14"/>
  <c r="M371" i="14"/>
  <c r="M370" i="14"/>
  <c r="M369" i="14"/>
  <c r="M368" i="14"/>
  <c r="M367" i="14"/>
  <c r="M366" i="14"/>
  <c r="M365" i="14"/>
  <c r="M364" i="14"/>
  <c r="M363" i="14"/>
  <c r="M362" i="14"/>
  <c r="M361" i="14"/>
  <c r="M360" i="14"/>
  <c r="M359" i="14"/>
  <c r="M358" i="14"/>
  <c r="M357" i="14"/>
  <c r="M356" i="14"/>
  <c r="M355" i="14"/>
  <c r="M354" i="14"/>
  <c r="M353" i="14"/>
  <c r="M352" i="14"/>
  <c r="M351" i="14"/>
  <c r="M350" i="14"/>
  <c r="M349" i="14"/>
  <c r="M348" i="14"/>
  <c r="M347" i="14"/>
  <c r="M346" i="14"/>
  <c r="M345" i="14"/>
  <c r="M344" i="14"/>
  <c r="M343" i="14"/>
  <c r="M342" i="14"/>
  <c r="M341" i="14"/>
  <c r="M340" i="14"/>
  <c r="M339" i="14"/>
  <c r="M338" i="14"/>
  <c r="M337" i="14"/>
  <c r="M336" i="14"/>
  <c r="M335" i="14"/>
  <c r="M334" i="14"/>
  <c r="M333" i="14"/>
  <c r="M332" i="14"/>
  <c r="M331" i="14"/>
  <c r="M330" i="14"/>
  <c r="M329" i="14"/>
  <c r="M328" i="14"/>
  <c r="M327" i="14"/>
  <c r="M326" i="14"/>
  <c r="M325" i="14"/>
  <c r="M324" i="14"/>
  <c r="M323" i="14"/>
  <c r="M322" i="14"/>
  <c r="M321" i="14"/>
  <c r="M320" i="14"/>
  <c r="M319" i="14"/>
  <c r="M318" i="14"/>
  <c r="M317" i="14"/>
  <c r="M316" i="14"/>
  <c r="M315" i="14"/>
  <c r="M314" i="14"/>
  <c r="M313" i="14"/>
  <c r="M312" i="14"/>
  <c r="M311" i="14"/>
  <c r="M310" i="14"/>
  <c r="M309" i="14"/>
  <c r="M308" i="14"/>
  <c r="M307" i="14"/>
  <c r="M306" i="14"/>
  <c r="M305" i="14"/>
  <c r="M304" i="14"/>
  <c r="M303" i="14"/>
  <c r="M302" i="14"/>
  <c r="M301" i="14"/>
  <c r="M300" i="14"/>
  <c r="M299" i="14"/>
  <c r="M298" i="14"/>
  <c r="M297" i="14"/>
  <c r="M296" i="14"/>
  <c r="M295" i="14"/>
  <c r="M294" i="14"/>
  <c r="M293" i="14"/>
  <c r="M292" i="14"/>
  <c r="M291" i="14"/>
  <c r="M290" i="14"/>
  <c r="M289" i="14"/>
  <c r="M288" i="14"/>
  <c r="M287" i="14"/>
  <c r="M286" i="14"/>
  <c r="M285" i="14"/>
  <c r="M284" i="14"/>
  <c r="M283" i="14"/>
  <c r="M282" i="14"/>
  <c r="M281" i="14"/>
  <c r="M280" i="14"/>
  <c r="M279" i="14"/>
  <c r="M278" i="14"/>
  <c r="M277" i="14"/>
  <c r="M276" i="14"/>
  <c r="M275" i="14"/>
  <c r="M274" i="14"/>
  <c r="M273" i="14"/>
  <c r="M272" i="14"/>
  <c r="M271" i="14"/>
  <c r="M270" i="14"/>
  <c r="M269" i="14"/>
  <c r="M268" i="14"/>
  <c r="M267" i="14"/>
  <c r="M266" i="14"/>
  <c r="M265" i="14"/>
  <c r="M264" i="14"/>
  <c r="M263" i="14"/>
  <c r="M262" i="14"/>
  <c r="M261" i="14"/>
  <c r="M260" i="14"/>
  <c r="M259" i="14"/>
  <c r="M258" i="14"/>
  <c r="M257" i="14"/>
  <c r="M256" i="14"/>
  <c r="M255" i="14"/>
  <c r="M254" i="14"/>
  <c r="M253" i="14"/>
  <c r="M252" i="14"/>
  <c r="M251" i="14"/>
  <c r="M250" i="14"/>
  <c r="M249" i="14"/>
  <c r="M248" i="14"/>
  <c r="M247" i="14"/>
  <c r="M246" i="14"/>
  <c r="M245" i="14"/>
  <c r="M244" i="14"/>
  <c r="M243" i="14"/>
  <c r="M242" i="14"/>
  <c r="M241" i="14"/>
  <c r="M240" i="14"/>
  <c r="M239" i="14"/>
  <c r="M238" i="14"/>
  <c r="M237" i="14"/>
  <c r="M236" i="14"/>
  <c r="M235" i="14"/>
  <c r="M234" i="14"/>
  <c r="M233" i="14"/>
  <c r="M232" i="14"/>
  <c r="M231" i="14"/>
  <c r="M230" i="14"/>
  <c r="M229" i="14"/>
  <c r="M228" i="14"/>
  <c r="M227" i="14"/>
  <c r="M226" i="14"/>
  <c r="M225" i="14"/>
  <c r="M224" i="14"/>
  <c r="M223" i="14"/>
  <c r="M222" i="14"/>
  <c r="M221" i="14"/>
  <c r="M220" i="14"/>
  <c r="M219" i="14"/>
  <c r="M218" i="14"/>
  <c r="M217" i="14"/>
  <c r="M216" i="14"/>
  <c r="M215" i="14"/>
  <c r="M214" i="14"/>
  <c r="M213" i="14"/>
  <c r="M212" i="14"/>
  <c r="M211" i="14"/>
  <c r="M210" i="14"/>
  <c r="M209" i="14"/>
  <c r="M208" i="14"/>
  <c r="M207" i="14"/>
  <c r="M206" i="14"/>
  <c r="M205" i="14"/>
  <c r="M204" i="14"/>
  <c r="M203" i="14"/>
  <c r="M202" i="14"/>
  <c r="M201" i="14"/>
  <c r="M200" i="14"/>
  <c r="M199" i="14"/>
  <c r="M198" i="14"/>
  <c r="M197" i="14"/>
  <c r="M196" i="14"/>
  <c r="M195" i="14"/>
  <c r="M194" i="14"/>
  <c r="M193" i="14"/>
  <c r="M192" i="14"/>
  <c r="M191" i="14"/>
  <c r="M190" i="14"/>
  <c r="M189" i="14"/>
  <c r="M188" i="14"/>
  <c r="M187" i="14"/>
  <c r="M186" i="14"/>
  <c r="M185" i="14"/>
  <c r="M184" i="14"/>
  <c r="M183" i="14"/>
  <c r="M182" i="14"/>
  <c r="M181" i="14"/>
  <c r="M180" i="14"/>
  <c r="M179" i="14"/>
  <c r="M178" i="14"/>
  <c r="M177" i="14"/>
  <c r="M176" i="14"/>
  <c r="M175" i="14"/>
  <c r="M174" i="14"/>
  <c r="M173" i="14"/>
  <c r="M172" i="14"/>
  <c r="M171" i="14"/>
  <c r="M170" i="14"/>
  <c r="M169" i="14"/>
  <c r="M168" i="14"/>
  <c r="M167" i="14"/>
  <c r="M166" i="14"/>
  <c r="M165" i="14"/>
  <c r="M164" i="14"/>
  <c r="M163" i="14"/>
  <c r="M162" i="14"/>
  <c r="M161" i="14"/>
  <c r="M160" i="14"/>
  <c r="M159" i="14"/>
  <c r="M158" i="14"/>
  <c r="M157" i="14"/>
  <c r="M156" i="14"/>
  <c r="M155" i="14"/>
  <c r="M154" i="14"/>
  <c r="M153" i="14"/>
  <c r="M152" i="14"/>
  <c r="M151" i="14"/>
  <c r="M150" i="14"/>
  <c r="M149" i="14"/>
  <c r="M148" i="14"/>
  <c r="M147" i="14"/>
  <c r="M146" i="14"/>
  <c r="M145" i="14"/>
  <c r="M144" i="14"/>
  <c r="M143" i="14"/>
  <c r="M142" i="14"/>
  <c r="M141" i="14"/>
  <c r="M140" i="14"/>
  <c r="M139" i="14"/>
  <c r="M138" i="14"/>
  <c r="M137" i="14"/>
  <c r="M136" i="14"/>
  <c r="M135" i="14"/>
  <c r="M134" i="14"/>
  <c r="M133" i="14"/>
  <c r="M132" i="14"/>
  <c r="M131" i="14"/>
  <c r="M130" i="14"/>
  <c r="M129" i="14"/>
  <c r="M128" i="14"/>
  <c r="M127" i="14"/>
  <c r="M126" i="14"/>
  <c r="M125" i="14"/>
  <c r="M124" i="14"/>
  <c r="M123" i="14"/>
  <c r="M122" i="14"/>
  <c r="M121" i="14"/>
  <c r="M120" i="14"/>
  <c r="M119" i="14"/>
  <c r="M118" i="14"/>
  <c r="M117" i="14"/>
  <c r="M116" i="14"/>
  <c r="M115" i="14"/>
  <c r="M114" i="14"/>
  <c r="M113" i="14"/>
  <c r="M112" i="14"/>
  <c r="M111" i="14"/>
  <c r="M110" i="14"/>
  <c r="M109" i="14"/>
  <c r="M108" i="14"/>
  <c r="M107" i="14"/>
  <c r="M106" i="14"/>
  <c r="M105" i="14"/>
  <c r="M104" i="14"/>
  <c r="M103" i="14"/>
  <c r="M102" i="14"/>
  <c r="M101" i="14"/>
  <c r="M100" i="14"/>
  <c r="M99" i="14"/>
  <c r="M98" i="14"/>
  <c r="M97" i="14"/>
  <c r="M96" i="14"/>
  <c r="M95" i="14"/>
  <c r="M94" i="14"/>
  <c r="M93" i="14"/>
  <c r="M92" i="14"/>
  <c r="M91" i="14"/>
  <c r="M90" i="14"/>
  <c r="M89" i="14"/>
  <c r="M88" i="14"/>
  <c r="M87" i="14"/>
  <c r="M86" i="14"/>
  <c r="M85" i="14"/>
  <c r="M84" i="14"/>
  <c r="M83" i="14"/>
  <c r="M82" i="14"/>
  <c r="M81" i="14"/>
  <c r="M80" i="14"/>
  <c r="M79" i="14"/>
  <c r="M78" i="14"/>
  <c r="M77" i="14"/>
  <c r="M76" i="14"/>
  <c r="M75" i="14"/>
  <c r="M74" i="14"/>
  <c r="M73" i="14"/>
  <c r="M72" i="14"/>
  <c r="M71" i="14"/>
  <c r="M70" i="14"/>
  <c r="M69" i="14"/>
  <c r="M68" i="14"/>
  <c r="M67" i="14"/>
  <c r="M66" i="14"/>
  <c r="M65" i="14"/>
  <c r="M64" i="14"/>
  <c r="M63" i="14"/>
  <c r="M62" i="14"/>
  <c r="M61" i="14"/>
  <c r="M60" i="14"/>
  <c r="M59" i="14"/>
  <c r="M58" i="14"/>
  <c r="M57" i="14"/>
  <c r="M56" i="14"/>
  <c r="M55" i="14"/>
  <c r="M54" i="14"/>
  <c r="M53" i="14"/>
  <c r="M52" i="14"/>
  <c r="M51" i="14"/>
  <c r="M50" i="14"/>
  <c r="M49" i="14"/>
  <c r="M48" i="14"/>
  <c r="M47" i="14"/>
  <c r="M46" i="14"/>
  <c r="M45" i="14"/>
  <c r="M44" i="14"/>
  <c r="M43" i="14"/>
  <c r="M42" i="14"/>
  <c r="M41" i="14"/>
  <c r="M40" i="14"/>
  <c r="M39" i="14"/>
  <c r="M38" i="14"/>
  <c r="M37" i="14"/>
  <c r="M36" i="14"/>
  <c r="M35" i="14"/>
  <c r="M34" i="14"/>
  <c r="M33" i="14"/>
  <c r="M32" i="14"/>
  <c r="M31" i="14"/>
  <c r="M30" i="14"/>
  <c r="M29" i="14"/>
  <c r="M28" i="14"/>
  <c r="M27" i="14"/>
  <c r="M26" i="14"/>
  <c r="M25" i="14"/>
  <c r="M24" i="14"/>
  <c r="M23" i="14"/>
  <c r="M22" i="14"/>
  <c r="M21" i="14"/>
  <c r="M20" i="14"/>
  <c r="M19" i="14"/>
  <c r="M18" i="14"/>
  <c r="M17" i="14"/>
  <c r="M16" i="14"/>
  <c r="M15" i="14"/>
  <c r="M14" i="14"/>
  <c r="M13" i="14"/>
  <c r="M12" i="14"/>
  <c r="M11" i="14"/>
  <c r="M10" i="14"/>
  <c r="M9" i="14"/>
  <c r="M8" i="14"/>
  <c r="M7" i="14"/>
  <c r="M6" i="14"/>
  <c r="M5" i="14"/>
  <c r="C21" i="6"/>
  <c r="C18" i="6"/>
  <c r="C16" i="6"/>
  <c r="C14" i="6"/>
  <c r="C12" i="6"/>
  <c r="C11" i="6"/>
  <c r="C10" i="6"/>
  <c r="C9" i="6"/>
  <c r="C8" i="6"/>
  <c r="M204" i="11"/>
  <c r="M203" i="11"/>
  <c r="M202" i="11"/>
  <c r="M201" i="11"/>
  <c r="M200" i="11"/>
  <c r="M199" i="11"/>
  <c r="M198" i="11"/>
  <c r="M197" i="11"/>
  <c r="M196" i="11"/>
  <c r="M195" i="11"/>
  <c r="M194" i="11"/>
  <c r="M193" i="11"/>
  <c r="M192" i="11"/>
  <c r="M191" i="11"/>
  <c r="M190" i="11"/>
  <c r="M189" i="11"/>
  <c r="M188" i="11"/>
  <c r="M187" i="11"/>
  <c r="M186" i="11"/>
  <c r="M185" i="11"/>
  <c r="M184" i="11"/>
  <c r="M183" i="11"/>
  <c r="M182" i="11"/>
  <c r="M181" i="11"/>
  <c r="M180" i="11"/>
  <c r="M179" i="11"/>
  <c r="M178" i="11"/>
  <c r="M177" i="11"/>
  <c r="M176" i="11"/>
  <c r="M175" i="11"/>
  <c r="M174" i="11"/>
  <c r="M173" i="11"/>
  <c r="M172" i="11"/>
  <c r="M171" i="11"/>
  <c r="M170" i="11"/>
  <c r="M169" i="11"/>
  <c r="M168" i="11"/>
  <c r="M167" i="11"/>
  <c r="M166" i="11"/>
  <c r="M165" i="11"/>
  <c r="M164" i="11"/>
  <c r="M163" i="11"/>
  <c r="M162" i="11"/>
  <c r="M161" i="11"/>
  <c r="M160" i="11"/>
  <c r="M159" i="11"/>
  <c r="M158" i="11"/>
  <c r="M157" i="11"/>
  <c r="M156" i="11"/>
  <c r="M155" i="11"/>
  <c r="M154" i="11"/>
  <c r="M153" i="11"/>
  <c r="M152" i="11"/>
  <c r="M151" i="11"/>
  <c r="M150" i="11"/>
  <c r="M149" i="11"/>
  <c r="M148" i="11"/>
  <c r="M147" i="11"/>
  <c r="M146" i="11"/>
  <c r="M145" i="11"/>
  <c r="M144" i="11"/>
  <c r="M143" i="11"/>
  <c r="M142" i="11"/>
  <c r="M141" i="11"/>
  <c r="M140" i="11"/>
  <c r="M139" i="11"/>
  <c r="M138" i="11"/>
  <c r="M137" i="11"/>
  <c r="M136" i="11"/>
  <c r="M135" i="11"/>
  <c r="M134" i="11"/>
  <c r="M133" i="11"/>
  <c r="M132" i="11"/>
  <c r="M131" i="11"/>
  <c r="M130" i="11"/>
  <c r="M129" i="11"/>
  <c r="M128" i="11"/>
  <c r="M127" i="11"/>
  <c r="M126" i="11"/>
  <c r="M125" i="11"/>
  <c r="M124" i="11"/>
  <c r="M123" i="11"/>
  <c r="M122" i="11"/>
  <c r="M121" i="11"/>
  <c r="M120" i="11"/>
  <c r="M119" i="11"/>
  <c r="M118" i="11"/>
  <c r="M117" i="11"/>
  <c r="M116" i="11"/>
  <c r="M115" i="11"/>
  <c r="M114" i="11"/>
  <c r="M113" i="11"/>
  <c r="M112" i="11"/>
  <c r="M111" i="11"/>
  <c r="M110" i="11"/>
  <c r="M109" i="11"/>
  <c r="M108" i="11"/>
  <c r="M107" i="11"/>
  <c r="M106" i="11"/>
  <c r="M105" i="11"/>
  <c r="Z104" i="11"/>
  <c r="M104" i="11"/>
  <c r="Z103" i="11"/>
  <c r="M103" i="11"/>
  <c r="Z102" i="11"/>
  <c r="M102" i="11"/>
  <c r="Z101" i="11"/>
  <c r="M101" i="11"/>
  <c r="Z100" i="11"/>
  <c r="M100" i="11"/>
  <c r="Z99" i="11"/>
  <c r="M99" i="11"/>
  <c r="Z98" i="11"/>
  <c r="M98" i="11"/>
  <c r="Z97" i="11"/>
  <c r="M97" i="11"/>
  <c r="Z96" i="11"/>
  <c r="M96" i="11"/>
  <c r="Z95" i="11"/>
  <c r="M95" i="11"/>
  <c r="Z94" i="11"/>
  <c r="M94" i="11"/>
  <c r="Z93" i="11"/>
  <c r="M93" i="11"/>
  <c r="Z92" i="11"/>
  <c r="M92" i="11"/>
  <c r="Z91" i="11"/>
  <c r="M91" i="11"/>
  <c r="Z90" i="11"/>
  <c r="M90" i="11"/>
  <c r="Z89" i="11"/>
  <c r="M89" i="11"/>
  <c r="Z88" i="11"/>
  <c r="M88" i="11"/>
  <c r="Z87" i="11"/>
  <c r="M87" i="11"/>
  <c r="Z86" i="11"/>
  <c r="M86" i="11"/>
  <c r="Z85" i="11"/>
  <c r="M85" i="11"/>
  <c r="Z84" i="11"/>
  <c r="M84" i="11"/>
  <c r="Z83" i="11"/>
  <c r="M83" i="11"/>
  <c r="Z82" i="11"/>
  <c r="M82" i="11"/>
  <c r="Z81" i="11"/>
  <c r="M81" i="11"/>
  <c r="Z80" i="11"/>
  <c r="M80" i="11"/>
  <c r="Z79" i="11"/>
  <c r="M79" i="11"/>
  <c r="Z78" i="11"/>
  <c r="M78" i="11"/>
  <c r="Z77" i="11"/>
  <c r="M77" i="11"/>
  <c r="Z76" i="11"/>
  <c r="M76" i="11"/>
  <c r="Z75" i="11"/>
  <c r="M75" i="11"/>
  <c r="Z74" i="11"/>
  <c r="M74" i="11"/>
  <c r="Z73" i="11"/>
  <c r="M73" i="11"/>
  <c r="Z72" i="11"/>
  <c r="M72" i="11"/>
  <c r="Z71" i="11"/>
  <c r="M71" i="11"/>
  <c r="Z70" i="11"/>
  <c r="M70" i="11"/>
  <c r="Z69" i="11"/>
  <c r="M69" i="11"/>
  <c r="Z68" i="11"/>
  <c r="M68" i="11"/>
  <c r="Z67" i="11"/>
  <c r="M67" i="11"/>
  <c r="Z66" i="11"/>
  <c r="M66" i="11"/>
  <c r="Z65" i="11"/>
  <c r="M65" i="11"/>
  <c r="AM64" i="11"/>
  <c r="Z64" i="11"/>
  <c r="M64" i="11"/>
  <c r="AM63" i="11"/>
  <c r="Z63" i="11"/>
  <c r="M63" i="11"/>
  <c r="AM62" i="11"/>
  <c r="Z62" i="11"/>
  <c r="M62" i="11"/>
  <c r="AM61" i="11"/>
  <c r="Z61" i="11"/>
  <c r="M61" i="11"/>
  <c r="AM60" i="11"/>
  <c r="Z60" i="11"/>
  <c r="M60" i="11"/>
  <c r="AM59" i="11"/>
  <c r="Z59" i="11"/>
  <c r="M59" i="11"/>
  <c r="AM58" i="11"/>
  <c r="Z58" i="11"/>
  <c r="M58" i="11"/>
  <c r="AM57" i="11"/>
  <c r="Z57" i="11"/>
  <c r="M57" i="11"/>
  <c r="AM56" i="11"/>
  <c r="Z56" i="11"/>
  <c r="M56" i="11"/>
  <c r="AM55" i="11"/>
  <c r="Z55" i="11"/>
  <c r="M55" i="11"/>
  <c r="AM54" i="11"/>
  <c r="Z54" i="11"/>
  <c r="M54" i="11"/>
  <c r="AM53" i="11"/>
  <c r="Z53" i="11"/>
  <c r="M53" i="11"/>
  <c r="AM52" i="11"/>
  <c r="Z52" i="11"/>
  <c r="M52" i="11"/>
  <c r="AM51" i="11"/>
  <c r="Z51" i="11"/>
  <c r="M51" i="11"/>
  <c r="AM50" i="11"/>
  <c r="Z50" i="11"/>
  <c r="M50" i="11"/>
  <c r="AM49" i="11"/>
  <c r="Z49" i="11"/>
  <c r="M49" i="11"/>
  <c r="AM48" i="11"/>
  <c r="Z48" i="11"/>
  <c r="M48" i="11"/>
  <c r="AM47" i="11"/>
  <c r="Z47" i="11"/>
  <c r="M47" i="11"/>
  <c r="AM46" i="11"/>
  <c r="Z46" i="11"/>
  <c r="M46" i="11"/>
  <c r="AM45" i="11"/>
  <c r="Z45" i="11"/>
  <c r="M45" i="11"/>
  <c r="AM44" i="11"/>
  <c r="Z44" i="11"/>
  <c r="M44" i="11"/>
  <c r="AM43" i="11"/>
  <c r="Z43" i="11"/>
  <c r="M43" i="11"/>
  <c r="AM42" i="11"/>
  <c r="Z42" i="11"/>
  <c r="M42" i="11"/>
  <c r="AM41" i="11"/>
  <c r="Z41" i="11"/>
  <c r="M41" i="11"/>
  <c r="AM40" i="11"/>
  <c r="Z40" i="11"/>
  <c r="M40" i="11"/>
  <c r="AM39" i="11"/>
  <c r="Z39" i="11"/>
  <c r="M39" i="11"/>
  <c r="AM38" i="11"/>
  <c r="Z38" i="11"/>
  <c r="M38" i="11"/>
  <c r="AM37" i="11"/>
  <c r="Z37" i="11"/>
  <c r="M37" i="11"/>
  <c r="AM36" i="11"/>
  <c r="Z36" i="11"/>
  <c r="M36" i="11"/>
  <c r="AM35" i="11"/>
  <c r="Z35" i="11"/>
  <c r="M35" i="11"/>
  <c r="AM34" i="11"/>
  <c r="Z34" i="11"/>
  <c r="M34" i="11"/>
  <c r="AM33" i="11"/>
  <c r="Z33" i="11"/>
  <c r="M33" i="11"/>
  <c r="AM32" i="11"/>
  <c r="Z32" i="11"/>
  <c r="M32" i="11"/>
  <c r="AM31" i="11"/>
  <c r="Z31" i="11"/>
  <c r="M31" i="11"/>
  <c r="AM30" i="11"/>
  <c r="Z30" i="11"/>
  <c r="M30" i="11"/>
  <c r="AM29" i="11"/>
  <c r="Z29" i="11"/>
  <c r="M29" i="11"/>
  <c r="AM28" i="11"/>
  <c r="Z28" i="11"/>
  <c r="M28" i="11"/>
  <c r="AM27" i="11"/>
  <c r="Z27" i="11"/>
  <c r="M27" i="11"/>
  <c r="AM26" i="11"/>
  <c r="Z26" i="11"/>
  <c r="M26" i="11"/>
  <c r="AM25" i="11"/>
  <c r="Z25" i="11"/>
  <c r="M25" i="11"/>
  <c r="Z24" i="11"/>
  <c r="M24" i="11"/>
  <c r="Z23" i="11"/>
  <c r="M23" i="11"/>
  <c r="Z22" i="11"/>
  <c r="M22" i="11"/>
  <c r="Z21" i="11"/>
  <c r="M21" i="11"/>
  <c r="Z20" i="11"/>
  <c r="M20" i="11"/>
  <c r="Z19" i="11"/>
  <c r="M19" i="11"/>
  <c r="Z18" i="11"/>
  <c r="M18" i="11"/>
  <c r="Z17" i="11"/>
  <c r="M17" i="11"/>
  <c r="Z16" i="11"/>
  <c r="M16" i="11"/>
  <c r="Z15" i="11"/>
  <c r="M15" i="11"/>
  <c r="Z14" i="11"/>
  <c r="M14" i="11"/>
  <c r="Z13" i="11"/>
  <c r="M13" i="11"/>
  <c r="Z12" i="11"/>
  <c r="M12" i="11"/>
  <c r="Z11" i="11"/>
  <c r="M11" i="11"/>
  <c r="Z10" i="11"/>
  <c r="M10" i="11"/>
  <c r="Z9" i="11"/>
  <c r="M9" i="11"/>
  <c r="Z8" i="11"/>
  <c r="M8" i="11"/>
  <c r="Z7" i="11"/>
  <c r="M7" i="11"/>
  <c r="Z6" i="11"/>
  <c r="M6" i="11"/>
  <c r="Z5" i="11"/>
  <c r="M5" i="11"/>
</calcChain>
</file>

<file path=xl/sharedStrings.xml><?xml version="1.0" encoding="utf-8"?>
<sst xmlns="http://schemas.openxmlformats.org/spreadsheetml/2006/main" count="3550" uniqueCount="469">
  <si>
    <r>
      <rPr>
        <b/>
        <sz val="14"/>
        <color theme="1"/>
        <rFont val="Calibri"/>
        <family val="2"/>
      </rPr>
      <t xml:space="preserve">Supplementary Table S1. The genome assembly and annotation information of </t>
    </r>
    <r>
      <rPr>
        <b/>
        <i/>
        <sz val="14"/>
        <color theme="1"/>
        <rFont val="Calibri"/>
        <family val="2"/>
      </rPr>
      <t>Nymphaea</t>
    </r>
    <r>
      <rPr>
        <b/>
        <sz val="14"/>
        <color theme="1"/>
        <rFont val="Calibri"/>
        <family val="2"/>
      </rPr>
      <t xml:space="preserve">, </t>
    </r>
    <r>
      <rPr>
        <b/>
        <i/>
        <sz val="14"/>
        <color theme="1"/>
        <rFont val="Calibri"/>
        <family val="2"/>
      </rPr>
      <t xml:space="preserve">Nelumbo </t>
    </r>
    <r>
      <rPr>
        <b/>
        <sz val="14"/>
        <color theme="1"/>
        <rFont val="Calibri"/>
        <family val="2"/>
      </rPr>
      <t>and</t>
    </r>
    <r>
      <rPr>
        <b/>
        <i/>
        <sz val="14"/>
        <color theme="1"/>
        <rFont val="Calibri"/>
        <family val="2"/>
      </rPr>
      <t xml:space="preserve"> Acorus</t>
    </r>
    <r>
      <rPr>
        <b/>
        <sz val="14"/>
        <color theme="1"/>
        <rFont val="Calibri"/>
        <family val="2"/>
      </rPr>
      <t>.</t>
    </r>
  </si>
  <si>
    <t>Species</t>
  </si>
  <si>
    <t>Base chromosome number</t>
  </si>
  <si>
    <t>Total assembly size</t>
  </si>
  <si>
    <t>Proprotion of total length anchored to chromosomes by Hi-C</t>
  </si>
  <si>
    <t>BUSCO score</t>
  </si>
  <si>
    <t>No. of annotated genes</t>
  </si>
  <si>
    <t>Link of genome annotations</t>
  </si>
  <si>
    <t>Nymphaea colorata</t>
  </si>
  <si>
    <t>n=14</t>
  </si>
  <si>
    <t>409.15 Mb</t>
  </si>
  <si>
    <t>https://ngdc.cncb.ac.cn/gwh/Assembly/651/show</t>
  </si>
  <si>
    <t>Nelumbo nucifera</t>
  </si>
  <si>
    <t>n=8</t>
  </si>
  <si>
    <t>808.0 Mb</t>
  </si>
  <si>
    <t>https://figshare.com/articles/dataset/Gene_annotations_for_Nelumbo_nucifera_in_article_DOI_10_1093_plphys_kiac522/25939900</t>
  </si>
  <si>
    <t>Acorus tatarinowii</t>
  </si>
  <si>
    <t>n=12</t>
  </si>
  <si>
    <t>415.18 Mb</t>
  </si>
  <si>
    <t>https://ftp.cngb.org/pub/CNSA/data4/CNP0001708/CNS0456199/CNA0036157/</t>
  </si>
  <si>
    <r>
      <rPr>
        <b/>
        <sz val="14"/>
        <color theme="1"/>
        <rFont val="Calibri"/>
        <family val="2"/>
      </rPr>
      <t xml:space="preserve">Supplementary Table S2. Summary of homoeolog pairs with putative orthologs (OGs) and OGs retaining WGD duplicates between </t>
    </r>
    <r>
      <rPr>
        <b/>
        <i/>
        <sz val="14"/>
        <color theme="1"/>
        <rFont val="Calibri"/>
        <family val="2"/>
      </rPr>
      <t>Nymphaea</t>
    </r>
    <r>
      <rPr>
        <b/>
        <sz val="14"/>
        <color theme="1"/>
        <rFont val="Calibri"/>
        <family val="2"/>
      </rPr>
      <t xml:space="preserve">, </t>
    </r>
    <r>
      <rPr>
        <b/>
        <i/>
        <sz val="14"/>
        <color theme="1"/>
        <rFont val="Calibri"/>
        <family val="2"/>
      </rPr>
      <t xml:space="preserve">Nelumbo </t>
    </r>
    <r>
      <rPr>
        <b/>
        <sz val="14"/>
        <color theme="1"/>
        <rFont val="Calibri"/>
        <family val="2"/>
      </rPr>
      <t>and</t>
    </r>
    <r>
      <rPr>
        <b/>
        <i/>
        <sz val="14"/>
        <color theme="1"/>
        <rFont val="Calibri"/>
        <family val="2"/>
      </rPr>
      <t xml:space="preserve"> Acorus</t>
    </r>
    <r>
      <rPr>
        <b/>
        <sz val="14"/>
        <color theme="1"/>
        <rFont val="Calibri"/>
        <family val="2"/>
      </rPr>
      <t>.</t>
    </r>
    <r>
      <rPr>
        <sz val="14"/>
        <color theme="1"/>
        <rFont val="Calibri"/>
        <family val="2"/>
      </rPr>
      <t xml:space="preserve"> WGD, whole-genome duplication.</t>
    </r>
  </si>
  <si>
    <t>No. of homeolog pairs</t>
  </si>
  <si>
    <r>
      <rPr>
        <sz val="13"/>
        <color theme="1"/>
        <rFont val="Calibri"/>
        <family val="2"/>
      </rPr>
      <t xml:space="preserve">w/ OG in </t>
    </r>
    <r>
      <rPr>
        <i/>
        <sz val="13"/>
        <color theme="1"/>
        <rFont val="Calibri"/>
        <family val="2"/>
      </rPr>
      <t>Nelumbo</t>
    </r>
  </si>
  <si>
    <r>
      <rPr>
        <sz val="13"/>
        <color theme="1"/>
        <rFont val="Calibri"/>
        <family val="2"/>
      </rPr>
      <t xml:space="preserve">w/ OGs retaining homeolog in </t>
    </r>
    <r>
      <rPr>
        <i/>
        <sz val="13"/>
        <color theme="1"/>
        <rFont val="Calibri"/>
        <family val="2"/>
      </rPr>
      <t>Nelumbo</t>
    </r>
  </si>
  <si>
    <r>
      <rPr>
        <sz val="13"/>
        <color theme="1"/>
        <rFont val="Calibri"/>
        <family val="2"/>
      </rPr>
      <t xml:space="preserve">w/ OG in </t>
    </r>
    <r>
      <rPr>
        <i/>
        <sz val="13"/>
        <color theme="1"/>
        <rFont val="Calibri"/>
        <family val="2"/>
      </rPr>
      <t>Acorus</t>
    </r>
  </si>
  <si>
    <r>
      <rPr>
        <sz val="13"/>
        <color theme="1"/>
        <rFont val="Calibri"/>
        <family val="2"/>
      </rPr>
      <t xml:space="preserve">w/ OGs retaining homeolog in </t>
    </r>
    <r>
      <rPr>
        <i/>
        <sz val="13"/>
        <color theme="1"/>
        <rFont val="Calibri"/>
        <family val="2"/>
      </rPr>
      <t>Acorus</t>
    </r>
  </si>
  <si>
    <r>
      <rPr>
        <sz val="13"/>
        <color theme="1"/>
        <rFont val="Calibri"/>
        <family val="2"/>
      </rPr>
      <t xml:space="preserve">w/ OG in </t>
    </r>
    <r>
      <rPr>
        <i/>
        <sz val="13"/>
        <color theme="1"/>
        <rFont val="Calibri"/>
        <family val="2"/>
      </rPr>
      <t>Nymphaea</t>
    </r>
  </si>
  <si>
    <r>
      <rPr>
        <sz val="13"/>
        <color theme="1"/>
        <rFont val="Calibri"/>
        <family val="2"/>
      </rPr>
      <t xml:space="preserve">w/ OGs retaining homeolog in </t>
    </r>
    <r>
      <rPr>
        <i/>
        <sz val="13"/>
        <color theme="1"/>
        <rFont val="Calibri"/>
        <family val="2"/>
      </rPr>
      <t>Nymphaea</t>
    </r>
  </si>
  <si>
    <t>Nelumbo</t>
  </si>
  <si>
    <t>n.a.</t>
  </si>
  <si>
    <t>Acorus</t>
  </si>
  <si>
    <t>Nymphaea</t>
  </si>
  <si>
    <r>
      <rPr>
        <b/>
        <sz val="14"/>
        <color theme="1"/>
        <rFont val="Calibri"/>
        <family val="2"/>
      </rPr>
      <t xml:space="preserve">Supplementary Table S3. The RNA-seq information of different tissues from </t>
    </r>
    <r>
      <rPr>
        <b/>
        <i/>
        <sz val="14"/>
        <color theme="1"/>
        <rFont val="Calibri"/>
        <family val="2"/>
      </rPr>
      <t>Nelumbo</t>
    </r>
    <r>
      <rPr>
        <b/>
        <sz val="14"/>
        <color theme="1"/>
        <rFont val="Calibri"/>
        <family val="2"/>
      </rPr>
      <t xml:space="preserve">, </t>
    </r>
    <r>
      <rPr>
        <b/>
        <i/>
        <sz val="14"/>
        <color theme="1"/>
        <rFont val="Calibri"/>
        <family val="2"/>
      </rPr>
      <t>Nymphaea</t>
    </r>
    <r>
      <rPr>
        <b/>
        <sz val="14"/>
        <color theme="1"/>
        <rFont val="Calibri"/>
        <family val="2"/>
      </rPr>
      <t xml:space="preserve"> and </t>
    </r>
    <r>
      <rPr>
        <b/>
        <i/>
        <sz val="14"/>
        <color theme="1"/>
        <rFont val="Calibri"/>
        <family val="2"/>
      </rPr>
      <t>Acorus</t>
    </r>
    <r>
      <rPr>
        <b/>
        <sz val="14"/>
        <color theme="1"/>
        <rFont val="Calibri"/>
        <family val="2"/>
      </rPr>
      <t>.</t>
    </r>
  </si>
  <si>
    <t>Tiusse</t>
  </si>
  <si>
    <t>Sample Name</t>
  </si>
  <si>
    <t>Library Strategy</t>
  </si>
  <si>
    <t>Library layout</t>
  </si>
  <si>
    <t>Sample accession</t>
  </si>
  <si>
    <t>Run Accesion</t>
  </si>
  <si>
    <t>Project Accession</t>
  </si>
  <si>
    <t>Total Reads</t>
  </si>
  <si>
    <t>Mapping rate of reads</t>
  </si>
  <si>
    <t>Sample Accesion</t>
  </si>
  <si>
    <t>Leaf</t>
  </si>
  <si>
    <t>CA-l-1</t>
  </si>
  <si>
    <t>RNA-seq</t>
  </si>
  <si>
    <t>Single</t>
  </si>
  <si>
    <t>SAMN02044768</t>
  </si>
  <si>
    <t>SRR830399</t>
  </si>
  <si>
    <t>PRJNA196884</t>
  </si>
  <si>
    <t>Petal</t>
  </si>
  <si>
    <t>Paired</t>
  </si>
  <si>
    <t>SAMC073140</t>
  </si>
  <si>
    <t>CRR058581</t>
  </si>
  <si>
    <t>CRX052861</t>
  </si>
  <si>
    <t>OldLeaf</t>
  </si>
  <si>
    <t>CNS0456193</t>
  </si>
  <si>
    <t>CNR0454765</t>
  </si>
  <si>
    <t>CNP0001708</t>
  </si>
  <si>
    <t>CA-l-2</t>
  </si>
  <si>
    <t>SAMN02044769</t>
  </si>
  <si>
    <t>SRR831069</t>
  </si>
  <si>
    <t>Sepal</t>
  </si>
  <si>
    <t xml:space="preserve">	SAMC073139</t>
  </si>
  <si>
    <t>CRR058580</t>
  </si>
  <si>
    <t>CRX052860</t>
  </si>
  <si>
    <t>YounfLeaf</t>
  </si>
  <si>
    <t>CNS0456194</t>
  </si>
  <si>
    <t>CNR0454766</t>
  </si>
  <si>
    <t>CA-l-3</t>
  </si>
  <si>
    <t>SAMN02044770</t>
  </si>
  <si>
    <t>SRR831070</t>
  </si>
  <si>
    <t>Stamen</t>
  </si>
  <si>
    <t>SAMC073138</t>
  </si>
  <si>
    <t>CRR058579</t>
  </si>
  <si>
    <t>CRX052859</t>
  </si>
  <si>
    <t>Root</t>
  </si>
  <si>
    <t>CNS0456195</t>
  </si>
  <si>
    <t>CNR0454767</t>
  </si>
  <si>
    <t>CA-l-4</t>
  </si>
  <si>
    <t>SAMN02044771</t>
  </si>
  <si>
    <t>SRR831071</t>
  </si>
  <si>
    <t>Carpel</t>
  </si>
  <si>
    <t>SAMC073137</t>
  </si>
  <si>
    <t>CRR058578</t>
  </si>
  <si>
    <t>CRX052858</t>
  </si>
  <si>
    <t>SAMN11382469</t>
  </si>
  <si>
    <t>SRR9644796</t>
  </si>
  <si>
    <t>PRJNA549356</t>
  </si>
  <si>
    <t>CA-l-5</t>
  </si>
  <si>
    <t>SAMN02044772</t>
  </si>
  <si>
    <t>SRR831072</t>
  </si>
  <si>
    <t>Juvenile_leafstalk</t>
  </si>
  <si>
    <t>SAMC073136</t>
  </si>
  <si>
    <t>CRR058577</t>
  </si>
  <si>
    <t>CRX052857</t>
  </si>
  <si>
    <t>Rhizome</t>
  </si>
  <si>
    <t xml:space="preserve">SAMN11382468 </t>
  </si>
  <si>
    <t>SRR9644797</t>
  </si>
  <si>
    <t>Petiole</t>
  </si>
  <si>
    <t>CA-p-1</t>
  </si>
  <si>
    <t>SAMN02044783</t>
  </si>
  <si>
    <t>SRR831088</t>
  </si>
  <si>
    <t>Juvenile_leaf</t>
  </si>
  <si>
    <t xml:space="preserve">	SAMC073135</t>
  </si>
  <si>
    <t>CRR058576</t>
  </si>
  <si>
    <t>CRX052856</t>
  </si>
  <si>
    <t>CA-p-2</t>
  </si>
  <si>
    <t>SAMN02044784</t>
  </si>
  <si>
    <t>SRR831089</t>
  </si>
  <si>
    <t>Juvenile_flower</t>
  </si>
  <si>
    <t xml:space="preserve">	SAMC073134</t>
  </si>
  <si>
    <t>CRR058575</t>
  </si>
  <si>
    <t>CRX052855</t>
  </si>
  <si>
    <t>CA-p-3</t>
  </si>
  <si>
    <t>SAMN02044785</t>
  </si>
  <si>
    <t>SRR831090</t>
  </si>
  <si>
    <t>Mature_leafstalk</t>
  </si>
  <si>
    <t>SAMC073133</t>
  </si>
  <si>
    <t>CRR058574</t>
  </si>
  <si>
    <t>CRX052854</t>
  </si>
  <si>
    <t>CA-p-4</t>
  </si>
  <si>
    <t>SAMN02044786</t>
  </si>
  <si>
    <t>SRR831167</t>
  </si>
  <si>
    <t>Mature_leaf</t>
  </si>
  <si>
    <t>SAMC073132</t>
  </si>
  <si>
    <t>CRR058573</t>
  </si>
  <si>
    <t>CRX053381</t>
  </si>
  <si>
    <t>CA-p-5</t>
  </si>
  <si>
    <t>SAMN02044787</t>
  </si>
  <si>
    <t>SRR831168</t>
  </si>
  <si>
    <t>Apical meristem</t>
  </si>
  <si>
    <t>CA-a-1</t>
  </si>
  <si>
    <t>SAMN02044788</t>
  </si>
  <si>
    <t>SRR831190</t>
  </si>
  <si>
    <t>Rhizome elongation zone</t>
  </si>
  <si>
    <t>CA-e-1</t>
  </si>
  <si>
    <t>SAMN02044789</t>
  </si>
  <si>
    <t>SRR831693</t>
  </si>
  <si>
    <t>Rhizome internode</t>
  </si>
  <si>
    <t>CA-i-1</t>
  </si>
  <si>
    <t>SAMN02044773</t>
  </si>
  <si>
    <t>SRR831082</t>
  </si>
  <si>
    <t>CA-i-2</t>
  </si>
  <si>
    <t>SAMN02044774</t>
  </si>
  <si>
    <t>SRR831083</t>
  </si>
  <si>
    <t>CA-i-3</t>
  </si>
  <si>
    <t>SAMN02044775</t>
  </si>
  <si>
    <t>SRR831084</t>
  </si>
  <si>
    <t>CA-i-4</t>
  </si>
  <si>
    <t>SAMN02044776</t>
  </si>
  <si>
    <t>SRR831086</t>
  </si>
  <si>
    <t>CA-i-5</t>
  </si>
  <si>
    <t>SAMN02044777</t>
  </si>
  <si>
    <t>SRR831087</t>
  </si>
  <si>
    <t>CA-r-1</t>
  </si>
  <si>
    <t>SAMN02044778</t>
  </si>
  <si>
    <t>SRR831169</t>
  </si>
  <si>
    <t>CA-r-2</t>
  </si>
  <si>
    <t>SAMN02044779</t>
  </si>
  <si>
    <t>SRR831170</t>
  </si>
  <si>
    <t>CA-r-3</t>
  </si>
  <si>
    <t>SAMN02044780</t>
  </si>
  <si>
    <t>SRR831171</t>
  </si>
  <si>
    <t>CA-r-4</t>
  </si>
  <si>
    <t>SAMN02044781</t>
  </si>
  <si>
    <t>SRR831172</t>
  </si>
  <si>
    <t>CA-r-5</t>
  </si>
  <si>
    <t>SAMN02044782</t>
  </si>
  <si>
    <t>SRR831173</t>
  </si>
  <si>
    <t>CA-pe-1</t>
  </si>
  <si>
    <t>SAMN09862531</t>
  </si>
  <si>
    <t>SRR8169126</t>
  </si>
  <si>
    <t>PRJNA503979</t>
  </si>
  <si>
    <t>CA-pe-2</t>
  </si>
  <si>
    <t>Immature receptacle</t>
  </si>
  <si>
    <t>CA-ir-1</t>
  </si>
  <si>
    <t>SAMN09862532</t>
  </si>
  <si>
    <t>SRR8169125</t>
  </si>
  <si>
    <t>CA-ir-2</t>
  </si>
  <si>
    <t>Unpollinated carpel</t>
  </si>
  <si>
    <t>CA-unpc-1</t>
  </si>
  <si>
    <t>SAMN09862533</t>
  </si>
  <si>
    <t>SRR8169124</t>
  </si>
  <si>
    <t>CA-unpc-2</t>
  </si>
  <si>
    <t>Immature stamen</t>
  </si>
  <si>
    <t>CA-is-1</t>
  </si>
  <si>
    <t>SAMN09862534</t>
  </si>
  <si>
    <t>SRR8169123</t>
  </si>
  <si>
    <t>CA-is-2</t>
  </si>
  <si>
    <t>Mature receptacle</t>
  </si>
  <si>
    <t>CA-mr-1</t>
  </si>
  <si>
    <t>SAMN09862535</t>
  </si>
  <si>
    <t>SRR8169129</t>
  </si>
  <si>
    <t>CA-mr-2</t>
  </si>
  <si>
    <t>Pollinated carpel</t>
  </si>
  <si>
    <t>CA-pc-1</t>
  </si>
  <si>
    <t>SAMN09862536</t>
  </si>
  <si>
    <t>SRR8169128</t>
  </si>
  <si>
    <t>CA-pc-2</t>
  </si>
  <si>
    <t>Mature stamen</t>
  </si>
  <si>
    <t>CA-ms-1</t>
  </si>
  <si>
    <t>SAMN09862537</t>
  </si>
  <si>
    <t>SRR8169127</t>
  </si>
  <si>
    <t>CA-ms-2</t>
  </si>
  <si>
    <t>DAP6 seed coat</t>
  </si>
  <si>
    <t>CA-sc-6-1</t>
  </si>
  <si>
    <t>SAMN10081278</t>
  </si>
  <si>
    <t>SRR7880135</t>
  </si>
  <si>
    <t xml:space="preserve">	PRJNA492157</t>
  </si>
  <si>
    <t>CA-sc-6-2</t>
  </si>
  <si>
    <t>CA-sc-6-3</t>
  </si>
  <si>
    <t>DAP12 seed coat</t>
  </si>
  <si>
    <t>CA-sc-12-1</t>
  </si>
  <si>
    <t>SAMN10081279</t>
  </si>
  <si>
    <t>SRR7880134</t>
  </si>
  <si>
    <t>CA-sc-12-2</t>
  </si>
  <si>
    <t>CA-sc-12-3</t>
  </si>
  <si>
    <t>DAP18 seed coat</t>
  </si>
  <si>
    <t>CA-sc-18-1</t>
  </si>
  <si>
    <t>SAMN10081280</t>
  </si>
  <si>
    <t>SRR7880133</t>
  </si>
  <si>
    <t>CA-sc-18-2</t>
  </si>
  <si>
    <t>CA-sc-18-3</t>
  </si>
  <si>
    <t>DAP9 cotyledon</t>
  </si>
  <si>
    <t>CA-c-9-1</t>
  </si>
  <si>
    <t>SAMN08193756</t>
  </si>
  <si>
    <t>SRR6432938</t>
  </si>
  <si>
    <t>PRJNA428028</t>
  </si>
  <si>
    <t>CA-c-9-2</t>
  </si>
  <si>
    <t>CA-c-9-3</t>
  </si>
  <si>
    <t>DAP12 cotyledon</t>
  </si>
  <si>
    <t>CA-c-12-1</t>
  </si>
  <si>
    <t>SAMN08193757</t>
  </si>
  <si>
    <t>SRR6432941</t>
  </si>
  <si>
    <t>CA-c-12-2</t>
  </si>
  <si>
    <t>CA-c-12-3</t>
  </si>
  <si>
    <t>DAP15 cotyledon</t>
  </si>
  <si>
    <t>CA-c-15-1</t>
  </si>
  <si>
    <t>SAMN08193758</t>
  </si>
  <si>
    <t>SRR6432942</t>
  </si>
  <si>
    <t>CA-c-15-2</t>
  </si>
  <si>
    <t>CA-c-15-3</t>
  </si>
  <si>
    <r>
      <rPr>
        <b/>
        <sz val="14"/>
        <color theme="1"/>
        <rFont val="Calibri"/>
        <family val="2"/>
      </rPr>
      <t xml:space="preserve">Supplementary Table S4. The Pearson correlations of </t>
    </r>
    <r>
      <rPr>
        <b/>
        <i/>
        <sz val="14"/>
        <color theme="1"/>
        <rFont val="Calibri"/>
        <family val="2"/>
      </rPr>
      <t>R</t>
    </r>
    <r>
      <rPr>
        <b/>
        <i/>
        <vertAlign val="subscript"/>
        <sz val="14"/>
        <color theme="1"/>
        <rFont val="Calibri"/>
        <family val="2"/>
      </rPr>
      <t>FPKM</t>
    </r>
    <r>
      <rPr>
        <b/>
        <sz val="14"/>
        <color theme="1"/>
        <rFont val="Calibri"/>
        <family val="2"/>
      </rPr>
      <t xml:space="preserve"> between tissues in each species. </t>
    </r>
    <r>
      <rPr>
        <sz val="14"/>
        <color theme="1"/>
        <rFont val="Calibri"/>
        <family val="2"/>
      </rPr>
      <t xml:space="preserve">Average </t>
    </r>
    <r>
      <rPr>
        <i/>
        <sz val="14"/>
        <color theme="1"/>
        <rFont val="Calibri"/>
        <family val="2"/>
      </rPr>
      <t>R</t>
    </r>
    <r>
      <rPr>
        <vertAlign val="subscript"/>
        <sz val="14"/>
        <color theme="1"/>
        <rFont val="Calibri"/>
        <family val="2"/>
      </rPr>
      <t>FPKM</t>
    </r>
    <r>
      <rPr>
        <sz val="14"/>
        <color theme="1"/>
        <rFont val="Calibri"/>
        <family val="2"/>
      </rPr>
      <t xml:space="preserve"> : the average of </t>
    </r>
    <r>
      <rPr>
        <i/>
        <sz val="14"/>
        <color theme="1"/>
        <rFont val="Calibri"/>
        <family val="2"/>
      </rPr>
      <t>R</t>
    </r>
    <r>
      <rPr>
        <vertAlign val="subscript"/>
        <sz val="14"/>
        <color theme="1"/>
        <rFont val="Calibri"/>
        <family val="2"/>
      </rPr>
      <t>FPKM</t>
    </r>
    <r>
      <rPr>
        <sz val="14"/>
        <color theme="1"/>
        <rFont val="Calibri"/>
        <family val="2"/>
      </rPr>
      <t xml:space="preserve"> across all tissues; FPKM, fragments per kilobase of exon model per million mapped fragments;</t>
    </r>
    <r>
      <rPr>
        <i/>
        <sz val="14"/>
        <color theme="1"/>
        <rFont val="Calibri"/>
        <family val="2"/>
      </rPr>
      <t xml:space="preserve"> r</t>
    </r>
    <r>
      <rPr>
        <sz val="14"/>
        <color theme="1"/>
        <rFont val="Calibri"/>
        <family val="2"/>
      </rPr>
      <t xml:space="preserve">: correlation coefficient; </t>
    </r>
    <r>
      <rPr>
        <i/>
        <sz val="14"/>
        <color theme="1"/>
        <rFont val="Calibri"/>
        <family val="2"/>
      </rPr>
      <t>df</t>
    </r>
    <r>
      <rPr>
        <sz val="14"/>
        <color theme="1"/>
        <rFont val="Calibri"/>
        <family val="2"/>
      </rPr>
      <t>, degree of freedom.</t>
    </r>
  </si>
  <si>
    <r>
      <rPr>
        <b/>
        <i/>
        <sz val="13"/>
        <color theme="1"/>
        <rFont val="Calibri"/>
        <family val="2"/>
      </rPr>
      <t>R</t>
    </r>
    <r>
      <rPr>
        <b/>
        <vertAlign val="subscript"/>
        <sz val="13"/>
        <color theme="1"/>
        <rFont val="Calibri"/>
        <family val="2"/>
      </rPr>
      <t>FPKM</t>
    </r>
    <r>
      <rPr>
        <b/>
        <sz val="13"/>
        <color theme="1"/>
        <rFont val="Calibri"/>
        <family val="2"/>
      </rPr>
      <t xml:space="preserve"> in Tissues 1</t>
    </r>
  </si>
  <si>
    <r>
      <rPr>
        <b/>
        <i/>
        <sz val="13"/>
        <color theme="1"/>
        <rFont val="Calibri"/>
        <family val="2"/>
      </rPr>
      <t>R</t>
    </r>
    <r>
      <rPr>
        <b/>
        <sz val="9"/>
        <color theme="1"/>
        <rFont val="Calibri"/>
        <family val="2"/>
      </rPr>
      <t>FPKM</t>
    </r>
    <r>
      <rPr>
        <b/>
        <sz val="13"/>
        <color theme="1"/>
        <rFont val="Calibri"/>
        <family val="2"/>
      </rPr>
      <t xml:space="preserve"> in Tissues 2</t>
    </r>
  </si>
  <si>
    <t>r</t>
  </si>
  <si>
    <r>
      <rPr>
        <b/>
        <i/>
        <sz val="13"/>
        <color theme="1"/>
        <rFont val="Calibri"/>
        <family val="2"/>
      </rPr>
      <t>p</t>
    </r>
    <r>
      <rPr>
        <b/>
        <sz val="13"/>
        <color theme="1"/>
        <rFont val="Calibri"/>
        <family val="2"/>
      </rPr>
      <t>-value</t>
    </r>
  </si>
  <si>
    <t>t</t>
  </si>
  <si>
    <t>df</t>
  </si>
  <si>
    <r>
      <rPr>
        <b/>
        <i/>
        <sz val="13"/>
        <color theme="1"/>
        <rFont val="Calibri"/>
        <family val="2"/>
      </rPr>
      <t>R</t>
    </r>
    <r>
      <rPr>
        <b/>
        <vertAlign val="subscript"/>
        <sz val="13"/>
        <color theme="1"/>
        <rFont val="Calibri"/>
        <family val="2"/>
      </rPr>
      <t>FPKM</t>
    </r>
    <r>
      <rPr>
        <b/>
        <sz val="13"/>
        <color theme="1"/>
        <rFont val="Calibri"/>
        <family val="2"/>
      </rPr>
      <t xml:space="preserve"> in Tissues 2</t>
    </r>
  </si>
  <si>
    <t>Old Leaf</t>
  </si>
  <si>
    <t>Young Leaf</t>
  </si>
  <si>
    <t>7.04241171582113e-320</t>
  </si>
  <si>
    <t>Leaf (SRR9644796)</t>
  </si>
  <si>
    <t>Rhizome (SRR9644797)</t>
  </si>
  <si>
    <r>
      <rPr>
        <sz val="13"/>
        <color theme="1"/>
        <rFont val="Calibri"/>
        <family val="2"/>
      </rPr>
      <t xml:space="preserve">Average </t>
    </r>
    <r>
      <rPr>
        <i/>
        <sz val="13"/>
        <color theme="1"/>
        <rFont val="Calibri"/>
        <family val="2"/>
      </rPr>
      <t>R</t>
    </r>
    <r>
      <rPr>
        <vertAlign val="subscript"/>
        <sz val="13"/>
        <color theme="1"/>
        <rFont val="Calibri"/>
        <family val="2"/>
      </rPr>
      <t>FPKM</t>
    </r>
  </si>
  <si>
    <t>R_Root</t>
  </si>
  <si>
    <t>1.26480805335359e-321</t>
  </si>
  <si>
    <t>6.7390554092746e-321</t>
  </si>
  <si>
    <t>2.82712430849865e-313</t>
  </si>
  <si>
    <t>1.06243876481702e-319</t>
  </si>
  <si>
    <r>
      <rPr>
        <sz val="13"/>
        <color theme="1"/>
        <rFont val="Calibri"/>
        <family val="2"/>
      </rPr>
      <t>Average R</t>
    </r>
    <r>
      <rPr>
        <vertAlign val="subscript"/>
        <sz val="13"/>
        <color theme="1"/>
        <rFont val="Calibri"/>
        <family val="2"/>
      </rPr>
      <t>FPKM</t>
    </r>
  </si>
  <si>
    <t>Average RFPKM</t>
  </si>
  <si>
    <t>5.34056536803465e-311</t>
  </si>
  <si>
    <t>3.92083626126437e-310</t>
  </si>
  <si>
    <t>3.97228779256362e-321</t>
  </si>
  <si>
    <t>5.34486144458811e-317</t>
  </si>
  <si>
    <t>3.71180958395419e-313</t>
  </si>
  <si>
    <t>2.44920772977094e-310</t>
  </si>
  <si>
    <t>1.97673886264758e-317</t>
  </si>
  <si>
    <t>1.02514668986892e-318</t>
  </si>
  <si>
    <t>6.44150474560408e-314</t>
  </si>
  <si>
    <t>3.12960942701679e-319</t>
  </si>
  <si>
    <r>
      <rPr>
        <b/>
        <sz val="14"/>
        <color theme="1"/>
        <rFont val="Calibri"/>
        <family val="2"/>
      </rPr>
      <t xml:space="preserve">Supplementary Table S5. The Pearson correlations between </t>
    </r>
    <r>
      <rPr>
        <b/>
        <i/>
        <sz val="14"/>
        <color theme="1"/>
        <rFont val="Calibri"/>
        <family val="2"/>
      </rPr>
      <t>R</t>
    </r>
    <r>
      <rPr>
        <b/>
        <vertAlign val="subscript"/>
        <sz val="14"/>
        <color theme="1"/>
        <rFont val="Calibri"/>
        <family val="2"/>
      </rPr>
      <t>FPKM</t>
    </r>
    <r>
      <rPr>
        <b/>
        <sz val="14"/>
        <color theme="1"/>
        <rFont val="Calibri"/>
        <family val="2"/>
      </rPr>
      <t xml:space="preserve"> in different tissues and gene features of the three species.</t>
    </r>
    <r>
      <rPr>
        <b/>
        <i/>
        <sz val="14"/>
        <color theme="1"/>
        <rFont val="Calibri"/>
        <family val="2"/>
      </rPr>
      <t xml:space="preserve"> </t>
    </r>
    <r>
      <rPr>
        <sz val="14"/>
        <color theme="1"/>
        <rFont val="Calibri"/>
        <family val="2"/>
      </rPr>
      <t>FPKM, fragments per kilobase of exon model per million mapped fragments;</t>
    </r>
    <r>
      <rPr>
        <i/>
        <sz val="14"/>
        <color theme="1"/>
        <rFont val="Calibri"/>
        <family val="2"/>
      </rPr>
      <t xml:space="preserve"> r</t>
    </r>
    <r>
      <rPr>
        <sz val="14"/>
        <color theme="1"/>
        <rFont val="Calibri"/>
        <family val="2"/>
      </rPr>
      <t xml:space="preserve">: correlation coefficient; </t>
    </r>
    <r>
      <rPr>
        <i/>
        <sz val="14"/>
        <color theme="1"/>
        <rFont val="Calibri"/>
        <family val="2"/>
      </rPr>
      <t>df</t>
    </r>
    <r>
      <rPr>
        <sz val="14"/>
        <color theme="1"/>
        <rFont val="Calibri"/>
        <family val="2"/>
      </rPr>
      <t>, degree of freedom; AIC, Akaike Information Criterion.</t>
    </r>
  </si>
  <si>
    <r>
      <rPr>
        <b/>
        <sz val="13"/>
        <color theme="1"/>
        <rFont val="Calibri"/>
        <family val="2"/>
      </rPr>
      <t>Relative expression difference Copy1 vs. Copy2 (</t>
    </r>
    <r>
      <rPr>
        <b/>
        <i/>
        <sz val="13"/>
        <color theme="1"/>
        <rFont val="Calibri"/>
        <family val="2"/>
      </rPr>
      <t>R</t>
    </r>
    <r>
      <rPr>
        <b/>
        <vertAlign val="subscript"/>
        <sz val="13"/>
        <color theme="1"/>
        <rFont val="Calibri"/>
        <family val="2"/>
      </rPr>
      <t>FPKM</t>
    </r>
    <r>
      <rPr>
        <b/>
        <sz val="13"/>
        <color theme="1"/>
        <rFont val="Calibri"/>
        <family val="2"/>
      </rPr>
      <t>)</t>
    </r>
  </si>
  <si>
    <t>Gene features</t>
  </si>
  <si>
    <t>linear</t>
  </si>
  <si>
    <t>log-transformed</t>
  </si>
  <si>
    <t>model w/ lower AIC</t>
  </si>
  <si>
    <t>AIC</t>
  </si>
  <si>
    <r>
      <rPr>
        <sz val="13"/>
        <color theme="1"/>
        <rFont val="Calibri"/>
        <family val="2"/>
      </rPr>
      <t>Average d</t>
    </r>
    <r>
      <rPr>
        <i/>
        <sz val="13"/>
        <color theme="1"/>
        <rFont val="Calibri"/>
        <family val="2"/>
      </rPr>
      <t>N</t>
    </r>
  </si>
  <si>
    <t>log</t>
  </si>
  <si>
    <r>
      <rPr>
        <sz val="13"/>
        <color theme="1"/>
        <rFont val="Calibri"/>
        <family val="2"/>
      </rPr>
      <t>Average d</t>
    </r>
    <r>
      <rPr>
        <i/>
        <sz val="13"/>
        <color theme="1"/>
        <rFont val="Calibri"/>
        <family val="2"/>
      </rPr>
      <t>S</t>
    </r>
  </si>
  <si>
    <t>Average ω</t>
  </si>
  <si>
    <t>Average exon number</t>
  </si>
  <si>
    <t>Average coding sequence (CDS) length</t>
  </si>
  <si>
    <t>Average protein length</t>
  </si>
  <si>
    <t>Average Pfam</t>
  </si>
  <si>
    <t>Average tissues specificity (τ index)</t>
  </si>
  <si>
    <t>Average PPI</t>
  </si>
  <si>
    <t>Lethal-phenotype score of Arabidopsis OGs</t>
  </si>
  <si>
    <t>Apical mertistem</t>
  </si>
  <si>
    <t>Juvenile_Leafstalk</t>
  </si>
  <si>
    <t>Root (SRR9644797)</t>
  </si>
  <si>
    <t>Juvenile_Leaf</t>
  </si>
  <si>
    <t>Juvenile_Flower</t>
  </si>
  <si>
    <t>Mature_Leafstalk</t>
  </si>
  <si>
    <t>Mature_Leaf</t>
  </si>
  <si>
    <t xml:space="preserve">DAP12 seed coat </t>
  </si>
  <si>
    <r>
      <rPr>
        <b/>
        <sz val="14"/>
        <color theme="1"/>
        <rFont val="Calibri"/>
        <family val="2"/>
      </rPr>
      <t xml:space="preserve">Supplementary Table S6. Pearson correlations between relative expression difference of homoeologs (average </t>
    </r>
    <r>
      <rPr>
        <b/>
        <i/>
        <sz val="14"/>
        <color theme="1"/>
        <rFont val="Calibri"/>
        <family val="2"/>
      </rPr>
      <t>R</t>
    </r>
    <r>
      <rPr>
        <b/>
        <vertAlign val="subscript"/>
        <sz val="14"/>
        <color theme="1"/>
        <rFont val="Calibri"/>
        <family val="2"/>
      </rPr>
      <t>FPKM</t>
    </r>
    <r>
      <rPr>
        <b/>
        <sz val="14"/>
        <color theme="1"/>
        <rFont val="Calibri"/>
        <family val="2"/>
      </rPr>
      <t>) and their gene features.</t>
    </r>
    <r>
      <rPr>
        <sz val="14"/>
        <color theme="1"/>
        <rFont val="Calibri"/>
        <family val="2"/>
      </rPr>
      <t xml:space="preserve">Note that gene features were log-transformed if the corresponding AIC was lower. FPKM, fragments per kilobase of exon model per million mapped fragments; </t>
    </r>
    <r>
      <rPr>
        <i/>
        <sz val="14"/>
        <color theme="1"/>
        <rFont val="Calibri"/>
        <family val="2"/>
      </rPr>
      <t>r</t>
    </r>
    <r>
      <rPr>
        <sz val="14"/>
        <color theme="1"/>
        <rFont val="Calibri"/>
        <family val="2"/>
      </rPr>
      <t>: correlation coefficient;</t>
    </r>
    <r>
      <rPr>
        <i/>
        <sz val="14"/>
        <color theme="1"/>
        <rFont val="Calibri"/>
        <family val="2"/>
      </rPr>
      <t xml:space="preserve"> df</t>
    </r>
    <r>
      <rPr>
        <sz val="14"/>
        <color theme="1"/>
        <rFont val="Calibri"/>
        <family val="2"/>
      </rPr>
      <t xml:space="preserve">, degree of freedom; AIC, Akaike Information Criterion. </t>
    </r>
  </si>
  <si>
    <t>Relative expression difference Copy1 vs. Copy2 (RFPKM)</t>
  </si>
  <si>
    <t>p-value</t>
  </si>
  <si>
    <t>confidence 
interval 
(lower)</t>
  </si>
  <si>
    <t>confidence 
interval 
(higher)</t>
  </si>
  <si>
    <r>
      <rPr>
        <sz val="13"/>
        <color theme="1"/>
        <rFont val="Calibri"/>
        <family val="2"/>
      </rPr>
      <t>Average d</t>
    </r>
    <r>
      <rPr>
        <i/>
        <sz val="13"/>
        <color theme="1"/>
        <rFont val="Calibri"/>
        <family val="2"/>
      </rPr>
      <t>N</t>
    </r>
    <r>
      <rPr>
        <sz val="13"/>
        <color theme="1"/>
        <rFont val="Calibri"/>
        <family val="2"/>
      </rPr>
      <t xml:space="preserve"> (log)</t>
    </r>
  </si>
  <si>
    <r>
      <rPr>
        <sz val="13"/>
        <color theme="1"/>
        <rFont val="Calibri"/>
        <family val="2"/>
      </rPr>
      <t>Average d</t>
    </r>
    <r>
      <rPr>
        <i/>
        <sz val="13"/>
        <color theme="1"/>
        <rFont val="Calibri"/>
        <family val="2"/>
      </rPr>
      <t>S</t>
    </r>
    <r>
      <rPr>
        <sz val="13"/>
        <color theme="1"/>
        <rFont val="Calibri"/>
        <family val="2"/>
      </rPr>
      <t xml:space="preserve"> (log)</t>
    </r>
  </si>
  <si>
    <r>
      <rPr>
        <sz val="13"/>
        <color theme="1"/>
        <rFont val="Calibri"/>
        <family val="2"/>
      </rPr>
      <t xml:space="preserve">Average </t>
    </r>
    <r>
      <rPr>
        <i/>
        <sz val="13"/>
        <color theme="1"/>
        <rFont val="Calibri"/>
        <family val="2"/>
      </rPr>
      <t>ω</t>
    </r>
  </si>
  <si>
    <t>Average exon number (log)</t>
  </si>
  <si>
    <t>Average coding sequence (CDS) length (log)</t>
  </si>
  <si>
    <t>Average protein length (log)</t>
  </si>
  <si>
    <t>Average tissue specificity (τ index)</t>
  </si>
  <si>
    <t>Average protein-protein interactions (PPI) (log)</t>
  </si>
  <si>
    <t>Lethal-phenotype score of Arabidopsis OGs (log)</t>
  </si>
  <si>
    <r>
      <rPr>
        <sz val="13"/>
        <color theme="1"/>
        <rFont val="Calibri"/>
        <family val="2"/>
      </rPr>
      <t xml:space="preserve">Average </t>
    </r>
    <r>
      <rPr>
        <i/>
        <sz val="13"/>
        <color theme="1"/>
        <rFont val="Calibri"/>
        <family val="2"/>
      </rPr>
      <t>ω</t>
    </r>
    <r>
      <rPr>
        <sz val="13"/>
        <color theme="1"/>
        <rFont val="Calibri"/>
        <family val="2"/>
      </rPr>
      <t xml:space="preserve"> (log)</t>
    </r>
  </si>
  <si>
    <t xml:space="preserve">Lethal-phenotype score of Arabidopsis OGs </t>
  </si>
  <si>
    <r>
      <rPr>
        <b/>
        <sz val="14"/>
        <color theme="1"/>
        <rFont val="Calibri"/>
        <family val="2"/>
      </rPr>
      <t xml:space="preserve">Supplementary Table S7. The expected copy number of putatively orthologous genes in 25 species after whole-genome duplications (WGDs) or whole-genome multiplications (WGMs), compared to </t>
    </r>
    <r>
      <rPr>
        <b/>
        <i/>
        <sz val="14"/>
        <color theme="1"/>
        <rFont val="Calibri"/>
        <family val="2"/>
      </rPr>
      <t>Amborella</t>
    </r>
    <r>
      <rPr>
        <b/>
        <sz val="14"/>
        <color theme="1"/>
        <rFont val="Calibri"/>
        <family val="2"/>
      </rPr>
      <t xml:space="preserve"> (a species without WGD during angiosperm diversification).</t>
    </r>
  </si>
  <si>
    <t>Ploid level to Amborella</t>
  </si>
  <si>
    <t>Expected copy after WGDs or WGMs</t>
  </si>
  <si>
    <t>References for infering the WGDs, WGTs or WGM</t>
  </si>
  <si>
    <t>Amborella trichopoda</t>
  </si>
  <si>
    <t>Amborella Genome Project, Albert, V. A., Barbazuk, W. B., dePamphilis, C. W., Der, J. P., Leebens-Mack, J., ... &amp; Tomsho, L. (2013). The Amborella genome and the evolution of flowering plants. Science, 342(6165), 1241089.</t>
  </si>
  <si>
    <t>Zhang, L., Chen, F., Zhang, X., Li, Z., Zhao, Y., Lohaus, R., ... &amp; Tang, H. (2020). The water lily genome and the early evolution of flowering plants. Nature, 577(7788), 79-84.</t>
  </si>
  <si>
    <t>Aristolochia fimbriata</t>
  </si>
  <si>
    <t>Qin, L., Hu, Y., Wang, J., Wang, X., Zhao, R., Shan, H., ... &amp; Jiao, Y. (2021). Insights into angiosperm evolution, floral development and chemical biosynthesis from the Aristolochia fimbriata genome. Nature Plants, 7(9), 1239-1253.</t>
  </si>
  <si>
    <t>Shi, T., Huneau, C., Zhang, Y., Li, Y., Chen, J., Salse, J., &amp; Wang, Q. (2022). The slow-evolving Acorus tatarinowii genome sheds light on ancestral monocot evolution. Nature Plants, 8(7), 764-777.</t>
  </si>
  <si>
    <t>Phoenix dactylifera</t>
  </si>
  <si>
    <t>2^2</t>
  </si>
  <si>
    <t>Al-Mssallem, I. S., Hu, S., Zhang, X., Lin, Q., Liu, W., Tan, J., ... &amp; Yu, J. (2013). Genome sequence of the date palm Phoenix dactylifera L. Nature communications, 4(1), 2274.</t>
  </si>
  <si>
    <t>Cicer arietinum</t>
  </si>
  <si>
    <t>3*2</t>
  </si>
  <si>
    <t>Parween S, Nawaz K, Roy R, Pole AK, Venkata Suresh B, Misra G, Jain M, Yadav G, Parida SK, Tyagi AK, et al. 2015. An advanced draft genome assembly of a desi type chickpea (Cicer arietinum L.). Sci Rep 5:12806.</t>
  </si>
  <si>
    <t>Glycine max</t>
  </si>
  <si>
    <t>3*2^2</t>
  </si>
  <si>
    <t>Schmutz J, Cannon SB, Schlueter J, Ma J, Mitros T, Nelson W, Hyten DL, Song Q, Thelen JJ, Cheng J, et al. 2010. Genome sequence of the palaeopolyploid soybean. Nature 463:178-183.</t>
  </si>
  <si>
    <t>Arabidopsis thaliana</t>
  </si>
  <si>
    <t>Bowers JE, Chapman BA, Rong J, Paterson AH. 2003. Unravelling angiosperm genome evolution by phylogenetic analysis of chromosomal duplication events. Nature 422:433-438.</t>
  </si>
  <si>
    <t>De Smet R, Sabaghian E, Li Z, Saeys Y, Van de Peer Y. 2017. Coordinated Functional Divergence of Genes after Genome Duplication in Arabidopsis thaliana. The Plant Cell 29:2786-2800.</t>
  </si>
  <si>
    <t>Tarenaya hassleriana</t>
  </si>
  <si>
    <t>3^2*2</t>
  </si>
  <si>
    <t>Cheng S, van den Bergh E, Zeng P, Zhong X, Xu J, Liu X, Hofberger J, de Bruijn S, Bhide AS, Kuelahoglu C, et al. 2013. The Tarenaya hassleriana genome provides insight into reproductive trait and genome evolution of crucifers. Plant Cell 25:2813-2830.</t>
  </si>
  <si>
    <t>Brassica rapa</t>
  </si>
  <si>
    <t>3^2*2^2</t>
  </si>
  <si>
    <t>Mun JH, Kwon SJ, Yang TJ, Seol YJ, Jin M, Kim JA, Lim MH, Kim JS, Baek S, Choi BS, et al. 2009. Genome-wide comparative analysis of the Brassica rapa gene space reveals genome shrinkage and differential loss of duplicated genes after whole genome triplication. Genome Biology 10:R111.</t>
  </si>
  <si>
    <t>Wang X, Wang H, Wang J, Sun R, Wu J, Liu S, Bai Y, Mun JH, Bancroft I, Cheng F, et al. 2011. The genome of the mesopolyploid crop species Brassica rapa. Nature Genetics 43:1035-1039</t>
  </si>
  <si>
    <t>Citrus clementina</t>
  </si>
  <si>
    <t>Del Pozo JC, Ramirez-Parra E. 2015. Whole genome duplications in plants: an overview from Arabidopsis. Journal of Experimental Botany 66:6991-7003.</t>
  </si>
  <si>
    <t>Actinidia chinensis</t>
  </si>
  <si>
    <t>Wu H, Ma T, Kang M, Ai F, Zhang J, Dong G, Liu J. 2019. A high-quality Actinidia chinensis (kiwifruit) genome. Hortic Res 6:117.</t>
  </si>
  <si>
    <t>Gossypium raimondii</t>
  </si>
  <si>
    <t>3*5</t>
  </si>
  <si>
    <t>Wang K, Wang Z, Li F, Ye W, Wang J, Song G, Yue Z, Cong L, Shang H, Zhu S, et al. 2012. The draft genome of a diploid cotton Gossypium raimondii. Nature Genetics 44:1098-1103.</t>
  </si>
  <si>
    <t>Malus domestica</t>
  </si>
  <si>
    <t>Qin S, Xu G, He J, Li L, Ma H, Lyu D. 2023. A chromosome-scale genome assembly of Malus domestica, a multi-stress resistant apple variety. Genomics 115:110627.</t>
  </si>
  <si>
    <t>Julca I, Marcet-Houben M, Vargas P, Gabaldon T. 2018. Phylogenomics of the olive tree (Olea europaea) reveals the relative contribution of ancient allo- and autopolyploidization events. BMC Biology 16:15</t>
  </si>
  <si>
    <t>Wu T, Ma T, Xu T, Pan L, Zhang Y, Li Y, Ning D. 2022. The De Novo Genome Assembly of Olea europaea subsp. cuspidate, a Widely Distributed Olive Close Relative. Front Genet 13:868540.</t>
  </si>
  <si>
    <t>Prunus persica</t>
  </si>
  <si>
    <t>International Peach Genome I, Verde I, Abbott AG, Scalabrin S, Jung S, Shu S, Marroni F, Zhebentyayeva T, Dettori MT, Grimwood J, et al. 2013. The high-quality draft genome of peach (Prunus persica) identifies unique patterns of genetic diversity, domestication and genome evolution. Nature Genetics 45:487-494.</t>
  </si>
  <si>
    <t>Olea europaea</t>
  </si>
  <si>
    <t>3*2^3</t>
  </si>
  <si>
    <t>Julca I, Marcet-Houben M, Vargas P, Gabaldón T. Phylogenomics of the olive tree (Olea europaea) reveals the relative contribution of ancient allo-and autopolyploidization events. BMC biology. 2018 Dec;16:1-5.</t>
  </si>
  <si>
    <t>Clark JW, Donoghue PCJ. 2018. Whole-Genome Duplication and Plant Macroevolution. Trends in Plant Science 23:933-945.</t>
  </si>
  <si>
    <t>Solanum lycopersicum</t>
  </si>
  <si>
    <t>3^2</t>
  </si>
  <si>
    <t>Tomato Genome C. 2012. The tomato genome sequence provides insights into fleshy fruit evolution. Nature 485:635-641.</t>
  </si>
  <si>
    <t>Populus trichocarpa</t>
  </si>
  <si>
    <t>Tuskan GA, Difazio S, Jansson S, Bohlmann J, Grigoriev I, Hellsten U, Putnam N, Ralph S, Rombauts S, Salamov A, et al. 2006. The genome of black cottonwood, Populus trichocarpa (Torr. &amp; Gray). Science 313:1596-1604.</t>
  </si>
  <si>
    <t>Utricularia gibba</t>
  </si>
  <si>
    <t>Ibarra-Laclette E, Lyons E, Hernandez-Guzman G, Perez-Torres CA, Carretero-Paulet L, Chang TH, Lan T, Welch AJ, Juarez MJ, Simpson J, et al. 2013. Architecture and evolution of a minute plant genome. Nature 498:94-98.</t>
  </si>
  <si>
    <t>Vitis vinifera</t>
  </si>
  <si>
    <t>Jaillon O, Aury JM, Noel B, Policriti A, Clepet C, Casagrande A, Choisne N, Aubourg S, Vitulo N, Jubin C, et al. 2007. The grapevine genome sequence suggests ancestral hexaploidization in major angiosperm phyla. Nature 449:463-467.</t>
  </si>
  <si>
    <t>Buxus sinica</t>
  </si>
  <si>
    <t>Chanderbali AS, Jin L, Xu Q, Zhang Y, Zhang J, Jian S, Carroll E, Sankoff D, Albert VA, Howarth DG, et al. 2022. Buxus and Tetracentron genomes help resolve eudicot genome history. Nature Communications 13:643.</t>
  </si>
  <si>
    <t>Tetracentron sinense</t>
  </si>
  <si>
    <t>Li M, Yang Y, Xu R, Mu W, Li Y, Mao X, Zheng Z, Bi H, Hao G, Li X, et al. 2021. A chromosome-level genome assembly for the tertiary relict plant Tetracentron sinense oliv. (trochodendraceae). Mol Ecol Resour 21:1186-1199.</t>
  </si>
  <si>
    <t>Macadamia integrifolia</t>
  </si>
  <si>
    <t>Lin J, Zhang W, Zhang X, Ma X, Zhang S, Chen S, Wang Y, Jia H, Liao Z, Lin J, et al. 2022. Signatures of selection in recently domesticated macadamia. Nature Communications 13:242.</t>
  </si>
  <si>
    <t>Shi T, Rahmani RS, Gugger PF, Wang M, Li H, Zhang Y, Li Z, Wang Q, Van de Peer Y, Marchal K, et al. 2020. Distinct expression and methylation patterns for genes with different fates following a single whole-genome duplication in flowering plants. Molecular Biology and Evolution 37:2394-2413.</t>
  </si>
  <si>
    <t>Aquilegia coerulea</t>
  </si>
  <si>
    <t>Filiault DL, Ballerini ES, Mandakova T, Akoz G, Derieg NJ, Schmutz J, Jenkins J, Grimwood J, Shu S, Hayes RD, et al. 2018. The Aquilegia genome provides insight into adaptive radiation and reveals an extraordinarily polymorphic chromosome with a unique history. Elife 7.</t>
  </si>
  <si>
    <r>
      <rPr>
        <b/>
        <sz val="14"/>
        <color theme="1"/>
        <rFont val="Calibri"/>
        <family val="2"/>
      </rPr>
      <t xml:space="preserve">Supplementary Table S8. The Pearson correlations between </t>
    </r>
    <r>
      <rPr>
        <b/>
        <i/>
        <sz val="14"/>
        <color theme="1"/>
        <rFont val="Calibri"/>
        <family val="2"/>
      </rPr>
      <t>R</t>
    </r>
    <r>
      <rPr>
        <b/>
        <vertAlign val="subscript"/>
        <sz val="14"/>
        <color theme="1"/>
        <rFont val="Calibri"/>
        <family val="2"/>
      </rPr>
      <t>FPKM</t>
    </r>
    <r>
      <rPr>
        <b/>
        <sz val="14"/>
        <color theme="1"/>
        <rFont val="Calibri"/>
        <family val="2"/>
      </rPr>
      <t xml:space="preserve"> and magnitude </t>
    </r>
    <r>
      <rPr>
        <b/>
        <i/>
        <sz val="14"/>
        <color theme="1"/>
        <rFont val="Calibri"/>
        <family val="2"/>
      </rPr>
      <t>cis</t>
    </r>
    <r>
      <rPr>
        <b/>
        <sz val="14"/>
        <color theme="1"/>
        <rFont val="Calibri"/>
        <family val="2"/>
      </rPr>
      <t xml:space="preserve">- and </t>
    </r>
    <r>
      <rPr>
        <b/>
        <i/>
        <sz val="14"/>
        <color theme="1"/>
        <rFont val="Calibri"/>
        <family val="2"/>
      </rPr>
      <t>trans</t>
    </r>
    <r>
      <rPr>
        <b/>
        <sz val="14"/>
        <color theme="1"/>
        <rFont val="Calibri"/>
        <family val="2"/>
      </rPr>
      <t xml:space="preserve">-regulatory change between </t>
    </r>
    <r>
      <rPr>
        <b/>
        <i/>
        <sz val="14"/>
        <color theme="1"/>
        <rFont val="Calibri"/>
        <family val="2"/>
      </rPr>
      <t>N. nucifera</t>
    </r>
    <r>
      <rPr>
        <b/>
        <sz val="14"/>
        <color theme="1"/>
        <rFont val="Calibri"/>
        <family val="2"/>
      </rPr>
      <t xml:space="preserve"> and </t>
    </r>
    <r>
      <rPr>
        <b/>
        <i/>
        <sz val="14"/>
        <color theme="1"/>
        <rFont val="Calibri"/>
        <family val="2"/>
      </rPr>
      <t>N. lutea</t>
    </r>
    <r>
      <rPr>
        <b/>
        <sz val="14"/>
        <color theme="1"/>
        <rFont val="Calibri"/>
        <family val="2"/>
      </rPr>
      <t xml:space="preserve">. </t>
    </r>
    <r>
      <rPr>
        <sz val="14"/>
        <color theme="1"/>
        <rFont val="Calibri"/>
        <family val="2"/>
      </rPr>
      <t xml:space="preserve">FPKM, fragments per kilobase of exon model per million mapped fragments; </t>
    </r>
    <r>
      <rPr>
        <i/>
        <sz val="14"/>
        <color theme="1"/>
        <rFont val="Calibri"/>
        <family val="2"/>
      </rPr>
      <t>r</t>
    </r>
    <r>
      <rPr>
        <sz val="14"/>
        <color theme="1"/>
        <rFont val="Calibri"/>
        <family val="2"/>
      </rPr>
      <t xml:space="preserve">: correlation coefficient; </t>
    </r>
    <r>
      <rPr>
        <i/>
        <sz val="14"/>
        <color theme="1"/>
        <rFont val="Calibri"/>
        <family val="2"/>
      </rPr>
      <t>df</t>
    </r>
    <r>
      <rPr>
        <sz val="14"/>
        <color theme="1"/>
        <rFont val="Calibri"/>
        <family val="2"/>
      </rPr>
      <t>, degree of freedom; AIC, Akaike Information Criterion.</t>
    </r>
  </si>
  <si>
    <t>Cis and trans regulatory</t>
  </si>
  <si>
    <r>
      <rPr>
        <sz val="13"/>
        <color theme="1"/>
        <rFont val="Calibri"/>
        <family val="2"/>
      </rPr>
      <t>Cis + Trans: |</t>
    </r>
    <r>
      <rPr>
        <i/>
        <sz val="13"/>
        <color theme="1"/>
        <rFont val="Calibri"/>
        <family val="2"/>
      </rPr>
      <t>A</t>
    </r>
    <r>
      <rPr>
        <sz val="13"/>
        <color theme="1"/>
        <rFont val="Calibri"/>
        <family val="2"/>
      </rPr>
      <t>|</t>
    </r>
    <r>
      <rPr>
        <vertAlign val="subscript"/>
        <sz val="13"/>
        <color theme="1"/>
        <rFont val="Calibri"/>
        <family val="2"/>
      </rPr>
      <t>H16-S1</t>
    </r>
  </si>
  <si>
    <r>
      <rPr>
        <sz val="13"/>
        <color theme="1"/>
        <rFont val="Calibri"/>
        <family val="2"/>
      </rPr>
      <t>Cis + Trans: |</t>
    </r>
    <r>
      <rPr>
        <i/>
        <sz val="13"/>
        <color theme="1"/>
        <rFont val="Calibri"/>
        <family val="2"/>
      </rPr>
      <t>A</t>
    </r>
    <r>
      <rPr>
        <sz val="13"/>
        <color theme="1"/>
        <rFont val="Calibri"/>
        <family val="2"/>
      </rPr>
      <t>|</t>
    </r>
    <r>
      <rPr>
        <vertAlign val="subscript"/>
        <sz val="13"/>
        <color theme="1"/>
        <rFont val="Calibri"/>
        <family val="2"/>
      </rPr>
      <t>H16-S2</t>
    </r>
  </si>
  <si>
    <r>
      <rPr>
        <sz val="13"/>
        <color theme="1"/>
        <rFont val="Calibri"/>
        <family val="2"/>
      </rPr>
      <t>Cis + Trans: |</t>
    </r>
    <r>
      <rPr>
        <i/>
        <sz val="13"/>
        <color theme="1"/>
        <rFont val="Calibri"/>
        <family val="2"/>
      </rPr>
      <t>A</t>
    </r>
    <r>
      <rPr>
        <sz val="13"/>
        <color theme="1"/>
        <rFont val="Calibri"/>
        <family val="2"/>
      </rPr>
      <t>|</t>
    </r>
    <r>
      <rPr>
        <vertAlign val="subscript"/>
        <sz val="13"/>
        <color theme="1"/>
        <rFont val="Calibri"/>
        <family val="2"/>
      </rPr>
      <t>H16-S3</t>
    </r>
  </si>
  <si>
    <r>
      <rPr>
        <sz val="13"/>
        <color theme="1"/>
        <rFont val="Calibri"/>
        <family val="2"/>
      </rPr>
      <t>Cis + Trans: |</t>
    </r>
    <r>
      <rPr>
        <i/>
        <sz val="13"/>
        <color theme="1"/>
        <rFont val="Calibri"/>
        <family val="2"/>
      </rPr>
      <t>A</t>
    </r>
    <r>
      <rPr>
        <sz val="13"/>
        <color theme="1"/>
        <rFont val="Calibri"/>
        <family val="2"/>
      </rPr>
      <t>|</t>
    </r>
    <r>
      <rPr>
        <vertAlign val="subscript"/>
        <sz val="13"/>
        <color theme="1"/>
        <rFont val="Calibri"/>
        <family val="2"/>
      </rPr>
      <t>H16-S4</t>
    </r>
  </si>
  <si>
    <r>
      <rPr>
        <sz val="13"/>
        <color theme="1"/>
        <rFont val="Calibri"/>
        <family val="2"/>
      </rPr>
      <t>Cis + Trans: |</t>
    </r>
    <r>
      <rPr>
        <i/>
        <sz val="13"/>
        <color theme="1"/>
        <rFont val="Calibri"/>
        <family val="2"/>
      </rPr>
      <t>A</t>
    </r>
    <r>
      <rPr>
        <sz val="13"/>
        <color theme="1"/>
        <rFont val="Calibri"/>
        <family val="2"/>
      </rPr>
      <t>|</t>
    </r>
    <r>
      <rPr>
        <vertAlign val="subscript"/>
        <sz val="13"/>
        <color theme="1"/>
        <rFont val="Calibri"/>
        <family val="2"/>
      </rPr>
      <t>H8-S1</t>
    </r>
  </si>
  <si>
    <r>
      <rPr>
        <sz val="13"/>
        <color theme="1"/>
        <rFont val="Calibri"/>
        <family val="2"/>
      </rPr>
      <t>Cis + Trans: |</t>
    </r>
    <r>
      <rPr>
        <i/>
        <sz val="13"/>
        <color theme="1"/>
        <rFont val="Calibri"/>
        <family val="2"/>
      </rPr>
      <t>A</t>
    </r>
    <r>
      <rPr>
        <sz val="13"/>
        <color theme="1"/>
        <rFont val="Calibri"/>
        <family val="2"/>
      </rPr>
      <t>|</t>
    </r>
    <r>
      <rPr>
        <vertAlign val="subscript"/>
        <sz val="13"/>
        <color theme="1"/>
        <rFont val="Calibri"/>
        <family val="2"/>
      </rPr>
      <t>H8-S2</t>
    </r>
  </si>
  <si>
    <r>
      <rPr>
        <sz val="13"/>
        <color theme="1"/>
        <rFont val="Calibri"/>
        <family val="2"/>
      </rPr>
      <t>Cis + Trans: |</t>
    </r>
    <r>
      <rPr>
        <i/>
        <sz val="13"/>
        <color theme="1"/>
        <rFont val="Calibri"/>
        <family val="2"/>
      </rPr>
      <t>A</t>
    </r>
    <r>
      <rPr>
        <sz val="13"/>
        <color theme="1"/>
        <rFont val="Calibri"/>
        <family val="2"/>
      </rPr>
      <t>|</t>
    </r>
    <r>
      <rPr>
        <vertAlign val="subscript"/>
        <sz val="13"/>
        <color theme="1"/>
        <rFont val="Calibri"/>
        <family val="2"/>
      </rPr>
      <t>H8-S3</t>
    </r>
  </si>
  <si>
    <r>
      <rPr>
        <sz val="13"/>
        <color theme="1"/>
        <rFont val="Calibri"/>
        <family val="2"/>
      </rPr>
      <t>Cis + Trans: |</t>
    </r>
    <r>
      <rPr>
        <i/>
        <sz val="13"/>
        <color theme="1"/>
        <rFont val="Calibri"/>
        <family val="2"/>
      </rPr>
      <t>A</t>
    </r>
    <r>
      <rPr>
        <sz val="13"/>
        <color theme="1"/>
        <rFont val="Calibri"/>
        <family val="2"/>
      </rPr>
      <t>|</t>
    </r>
    <r>
      <rPr>
        <vertAlign val="subscript"/>
        <sz val="13"/>
        <color theme="1"/>
        <rFont val="Calibri"/>
        <family val="2"/>
      </rPr>
      <t>H8-S4</t>
    </r>
  </si>
  <si>
    <r>
      <rPr>
        <sz val="13"/>
        <color theme="1"/>
        <rFont val="Calibri"/>
        <family val="2"/>
      </rPr>
      <t>Cis: |</t>
    </r>
    <r>
      <rPr>
        <i/>
        <sz val="13"/>
        <color theme="1"/>
        <rFont val="Calibri"/>
        <family val="2"/>
      </rPr>
      <t>B</t>
    </r>
    <r>
      <rPr>
        <sz val="13"/>
        <color theme="1"/>
        <rFont val="Calibri"/>
        <family val="2"/>
      </rPr>
      <t>|</t>
    </r>
    <r>
      <rPr>
        <vertAlign val="subscript"/>
        <sz val="13"/>
        <color theme="1"/>
        <rFont val="Calibri"/>
        <family val="2"/>
      </rPr>
      <t>H16-S1</t>
    </r>
  </si>
  <si>
    <r>
      <rPr>
        <sz val="13"/>
        <color theme="1"/>
        <rFont val="Calibri"/>
        <family val="2"/>
      </rPr>
      <t>Cis: |</t>
    </r>
    <r>
      <rPr>
        <i/>
        <sz val="13"/>
        <color theme="1"/>
        <rFont val="Calibri"/>
        <family val="2"/>
      </rPr>
      <t>B</t>
    </r>
    <r>
      <rPr>
        <sz val="13"/>
        <color theme="1"/>
        <rFont val="Calibri"/>
        <family val="2"/>
      </rPr>
      <t>|</t>
    </r>
    <r>
      <rPr>
        <vertAlign val="subscript"/>
        <sz val="13"/>
        <color theme="1"/>
        <rFont val="Calibri"/>
        <family val="2"/>
      </rPr>
      <t>H16-S2</t>
    </r>
  </si>
  <si>
    <r>
      <rPr>
        <sz val="13"/>
        <color theme="1"/>
        <rFont val="Calibri"/>
        <family val="2"/>
      </rPr>
      <t>Cis: |</t>
    </r>
    <r>
      <rPr>
        <i/>
        <sz val="13"/>
        <color theme="1"/>
        <rFont val="Calibri"/>
        <family val="2"/>
      </rPr>
      <t>B</t>
    </r>
    <r>
      <rPr>
        <sz val="13"/>
        <color theme="1"/>
        <rFont val="Calibri"/>
        <family val="2"/>
      </rPr>
      <t>|</t>
    </r>
    <r>
      <rPr>
        <vertAlign val="subscript"/>
        <sz val="13"/>
        <color theme="1"/>
        <rFont val="Calibri"/>
        <family val="2"/>
      </rPr>
      <t>H16-S3</t>
    </r>
  </si>
  <si>
    <r>
      <rPr>
        <sz val="13"/>
        <color theme="1"/>
        <rFont val="Calibri"/>
        <family val="2"/>
      </rPr>
      <t>Cis: |</t>
    </r>
    <r>
      <rPr>
        <i/>
        <sz val="13"/>
        <color theme="1"/>
        <rFont val="Calibri"/>
        <family val="2"/>
      </rPr>
      <t>B</t>
    </r>
    <r>
      <rPr>
        <sz val="13"/>
        <color theme="1"/>
        <rFont val="Calibri"/>
        <family val="2"/>
      </rPr>
      <t>|</t>
    </r>
    <r>
      <rPr>
        <vertAlign val="subscript"/>
        <sz val="13"/>
        <color theme="1"/>
        <rFont val="Calibri"/>
        <family val="2"/>
      </rPr>
      <t>H16-S4</t>
    </r>
  </si>
  <si>
    <r>
      <rPr>
        <sz val="13"/>
        <color theme="1"/>
        <rFont val="Calibri"/>
        <family val="2"/>
      </rPr>
      <t>Cis: |</t>
    </r>
    <r>
      <rPr>
        <i/>
        <sz val="13"/>
        <color theme="1"/>
        <rFont val="Calibri"/>
        <family val="2"/>
      </rPr>
      <t>B</t>
    </r>
    <r>
      <rPr>
        <sz val="13"/>
        <color theme="1"/>
        <rFont val="Calibri"/>
        <family val="2"/>
      </rPr>
      <t>|</t>
    </r>
    <r>
      <rPr>
        <vertAlign val="subscript"/>
        <sz val="13"/>
        <color theme="1"/>
        <rFont val="Calibri"/>
        <family val="2"/>
      </rPr>
      <t>H8-S1</t>
    </r>
  </si>
  <si>
    <r>
      <rPr>
        <sz val="13"/>
        <color theme="1"/>
        <rFont val="Calibri"/>
        <family val="2"/>
      </rPr>
      <t>Cis: |</t>
    </r>
    <r>
      <rPr>
        <i/>
        <sz val="13"/>
        <color theme="1"/>
        <rFont val="Calibri"/>
        <family val="2"/>
      </rPr>
      <t>B</t>
    </r>
    <r>
      <rPr>
        <sz val="13"/>
        <color theme="1"/>
        <rFont val="Calibri"/>
        <family val="2"/>
      </rPr>
      <t>|</t>
    </r>
    <r>
      <rPr>
        <vertAlign val="subscript"/>
        <sz val="13"/>
        <color theme="1"/>
        <rFont val="Calibri"/>
        <family val="2"/>
      </rPr>
      <t>H8-S2</t>
    </r>
  </si>
  <si>
    <r>
      <rPr>
        <sz val="13"/>
        <color theme="1"/>
        <rFont val="Calibri"/>
        <family val="2"/>
      </rPr>
      <t>Cis: |</t>
    </r>
    <r>
      <rPr>
        <i/>
        <sz val="13"/>
        <color theme="1"/>
        <rFont val="Calibri"/>
        <family val="2"/>
      </rPr>
      <t>B</t>
    </r>
    <r>
      <rPr>
        <sz val="13"/>
        <color theme="1"/>
        <rFont val="Calibri"/>
        <family val="2"/>
      </rPr>
      <t>|</t>
    </r>
    <r>
      <rPr>
        <vertAlign val="subscript"/>
        <sz val="13"/>
        <color theme="1"/>
        <rFont val="Calibri"/>
        <family val="2"/>
      </rPr>
      <t>H8-S3</t>
    </r>
  </si>
  <si>
    <r>
      <rPr>
        <sz val="13"/>
        <color theme="1"/>
        <rFont val="Calibri"/>
        <family val="2"/>
      </rPr>
      <t>Cis: |</t>
    </r>
    <r>
      <rPr>
        <i/>
        <sz val="13"/>
        <color theme="1"/>
        <rFont val="Calibri"/>
        <family val="2"/>
      </rPr>
      <t>B</t>
    </r>
    <r>
      <rPr>
        <sz val="13"/>
        <color theme="1"/>
        <rFont val="Calibri"/>
        <family val="2"/>
      </rPr>
      <t>|</t>
    </r>
    <r>
      <rPr>
        <vertAlign val="subscript"/>
        <sz val="13"/>
        <color theme="1"/>
        <rFont val="Calibri"/>
        <family val="2"/>
      </rPr>
      <t>H8-S4</t>
    </r>
  </si>
  <si>
    <r>
      <rPr>
        <sz val="13"/>
        <color theme="1"/>
        <rFont val="Calibri"/>
        <family val="2"/>
      </rPr>
      <t>Trans: |</t>
    </r>
    <r>
      <rPr>
        <i/>
        <sz val="13"/>
        <color theme="1"/>
        <rFont val="Calibri"/>
        <family val="2"/>
      </rPr>
      <t>A</t>
    </r>
    <r>
      <rPr>
        <sz val="13"/>
        <color theme="1"/>
        <rFont val="Calibri"/>
        <family val="2"/>
      </rPr>
      <t>-</t>
    </r>
    <r>
      <rPr>
        <i/>
        <sz val="13"/>
        <color theme="1"/>
        <rFont val="Calibri"/>
        <family val="2"/>
      </rPr>
      <t>B</t>
    </r>
    <r>
      <rPr>
        <sz val="13"/>
        <color theme="1"/>
        <rFont val="Calibri"/>
        <family val="2"/>
      </rPr>
      <t>|</t>
    </r>
    <r>
      <rPr>
        <vertAlign val="subscript"/>
        <sz val="13"/>
        <color theme="1"/>
        <rFont val="Calibri"/>
        <family val="2"/>
      </rPr>
      <t>H16-S1</t>
    </r>
  </si>
  <si>
    <r>
      <rPr>
        <sz val="13"/>
        <color theme="1"/>
        <rFont val="Calibri"/>
        <family val="2"/>
      </rPr>
      <t>Trans: |</t>
    </r>
    <r>
      <rPr>
        <i/>
        <sz val="13"/>
        <color theme="1"/>
        <rFont val="Calibri"/>
        <family val="2"/>
      </rPr>
      <t>A</t>
    </r>
    <r>
      <rPr>
        <sz val="13"/>
        <color theme="1"/>
        <rFont val="Calibri"/>
        <family val="2"/>
      </rPr>
      <t>-</t>
    </r>
    <r>
      <rPr>
        <i/>
        <sz val="13"/>
        <color theme="1"/>
        <rFont val="Calibri"/>
        <family val="2"/>
      </rPr>
      <t>B</t>
    </r>
    <r>
      <rPr>
        <sz val="13"/>
        <color theme="1"/>
        <rFont val="Calibri"/>
        <family val="2"/>
      </rPr>
      <t>|</t>
    </r>
    <r>
      <rPr>
        <vertAlign val="subscript"/>
        <sz val="13"/>
        <color theme="1"/>
        <rFont val="Calibri"/>
        <family val="2"/>
      </rPr>
      <t>H16-S2</t>
    </r>
  </si>
  <si>
    <r>
      <rPr>
        <sz val="13"/>
        <color theme="1"/>
        <rFont val="Calibri"/>
        <family val="2"/>
      </rPr>
      <t>Trans: |</t>
    </r>
    <r>
      <rPr>
        <i/>
        <sz val="13"/>
        <color theme="1"/>
        <rFont val="Calibri"/>
        <family val="2"/>
      </rPr>
      <t>A</t>
    </r>
    <r>
      <rPr>
        <sz val="13"/>
        <color theme="1"/>
        <rFont val="Calibri"/>
        <family val="2"/>
      </rPr>
      <t>-</t>
    </r>
    <r>
      <rPr>
        <i/>
        <sz val="13"/>
        <color theme="1"/>
        <rFont val="Calibri"/>
        <family val="2"/>
      </rPr>
      <t>B</t>
    </r>
    <r>
      <rPr>
        <sz val="13"/>
        <color theme="1"/>
        <rFont val="Calibri"/>
        <family val="2"/>
      </rPr>
      <t>|</t>
    </r>
    <r>
      <rPr>
        <vertAlign val="subscript"/>
        <sz val="13"/>
        <color theme="1"/>
        <rFont val="Calibri"/>
        <family val="2"/>
      </rPr>
      <t>H16-S3</t>
    </r>
  </si>
  <si>
    <r>
      <rPr>
        <sz val="13"/>
        <color theme="1"/>
        <rFont val="Calibri"/>
        <family val="2"/>
      </rPr>
      <t>Trans: |</t>
    </r>
    <r>
      <rPr>
        <i/>
        <sz val="13"/>
        <color theme="1"/>
        <rFont val="Calibri"/>
        <family val="2"/>
      </rPr>
      <t>A</t>
    </r>
    <r>
      <rPr>
        <sz val="13"/>
        <color theme="1"/>
        <rFont val="Calibri"/>
        <family val="2"/>
      </rPr>
      <t>-</t>
    </r>
    <r>
      <rPr>
        <i/>
        <sz val="13"/>
        <color theme="1"/>
        <rFont val="Calibri"/>
        <family val="2"/>
      </rPr>
      <t>B</t>
    </r>
    <r>
      <rPr>
        <sz val="13"/>
        <color theme="1"/>
        <rFont val="Calibri"/>
        <family val="2"/>
      </rPr>
      <t>|</t>
    </r>
    <r>
      <rPr>
        <vertAlign val="subscript"/>
        <sz val="13"/>
        <color theme="1"/>
        <rFont val="Calibri"/>
        <family val="2"/>
      </rPr>
      <t>H16-S4</t>
    </r>
  </si>
  <si>
    <r>
      <rPr>
        <sz val="13"/>
        <color theme="1"/>
        <rFont val="Calibri"/>
        <family val="2"/>
      </rPr>
      <t>Trans: |</t>
    </r>
    <r>
      <rPr>
        <i/>
        <sz val="13"/>
        <color theme="1"/>
        <rFont val="Calibri"/>
        <family val="2"/>
      </rPr>
      <t>A</t>
    </r>
    <r>
      <rPr>
        <sz val="13"/>
        <color theme="1"/>
        <rFont val="Calibri"/>
        <family val="2"/>
      </rPr>
      <t>-</t>
    </r>
    <r>
      <rPr>
        <i/>
        <sz val="13"/>
        <color theme="1"/>
        <rFont val="Calibri"/>
        <family val="2"/>
      </rPr>
      <t>B</t>
    </r>
    <r>
      <rPr>
        <sz val="13"/>
        <color theme="1"/>
        <rFont val="Calibri"/>
        <family val="2"/>
      </rPr>
      <t>|</t>
    </r>
    <r>
      <rPr>
        <vertAlign val="subscript"/>
        <sz val="13"/>
        <color theme="1"/>
        <rFont val="Calibri"/>
        <family val="2"/>
      </rPr>
      <t>H8-S1</t>
    </r>
  </si>
  <si>
    <r>
      <rPr>
        <sz val="13"/>
        <color theme="1"/>
        <rFont val="Calibri"/>
        <family val="2"/>
      </rPr>
      <t>Trans: |</t>
    </r>
    <r>
      <rPr>
        <i/>
        <sz val="13"/>
        <color theme="1"/>
        <rFont val="Calibri"/>
        <family val="2"/>
      </rPr>
      <t>A</t>
    </r>
    <r>
      <rPr>
        <sz val="13"/>
        <color theme="1"/>
        <rFont val="Calibri"/>
        <family val="2"/>
      </rPr>
      <t>-</t>
    </r>
    <r>
      <rPr>
        <i/>
        <sz val="13"/>
        <color theme="1"/>
        <rFont val="Calibri"/>
        <family val="2"/>
      </rPr>
      <t>B</t>
    </r>
    <r>
      <rPr>
        <sz val="13"/>
        <color theme="1"/>
        <rFont val="Calibri"/>
        <family val="2"/>
      </rPr>
      <t>|</t>
    </r>
    <r>
      <rPr>
        <vertAlign val="subscript"/>
        <sz val="13"/>
        <color theme="1"/>
        <rFont val="Calibri"/>
        <family val="2"/>
      </rPr>
      <t>H8-S2</t>
    </r>
  </si>
  <si>
    <r>
      <rPr>
        <sz val="13"/>
        <color theme="1"/>
        <rFont val="Calibri"/>
        <family val="2"/>
      </rPr>
      <t>Trans: |</t>
    </r>
    <r>
      <rPr>
        <i/>
        <sz val="13"/>
        <color theme="1"/>
        <rFont val="Calibri"/>
        <family val="2"/>
      </rPr>
      <t>A</t>
    </r>
    <r>
      <rPr>
        <sz val="13"/>
        <color theme="1"/>
        <rFont val="Calibri"/>
        <family val="2"/>
      </rPr>
      <t>-</t>
    </r>
    <r>
      <rPr>
        <i/>
        <sz val="13"/>
        <color theme="1"/>
        <rFont val="Calibri"/>
        <family val="2"/>
      </rPr>
      <t>B</t>
    </r>
    <r>
      <rPr>
        <sz val="13"/>
        <color theme="1"/>
        <rFont val="Calibri"/>
        <family val="2"/>
      </rPr>
      <t>|</t>
    </r>
    <r>
      <rPr>
        <vertAlign val="subscript"/>
        <sz val="13"/>
        <color theme="1"/>
        <rFont val="Calibri"/>
        <family val="2"/>
      </rPr>
      <t>H8-S3</t>
    </r>
  </si>
  <si>
    <r>
      <rPr>
        <sz val="13"/>
        <color theme="1"/>
        <rFont val="Calibri"/>
        <family val="2"/>
      </rPr>
      <t>Trans: |</t>
    </r>
    <r>
      <rPr>
        <i/>
        <sz val="13"/>
        <color theme="1"/>
        <rFont val="Calibri"/>
        <family val="2"/>
      </rPr>
      <t>A</t>
    </r>
    <r>
      <rPr>
        <sz val="13"/>
        <color theme="1"/>
        <rFont val="Calibri"/>
        <family val="2"/>
      </rPr>
      <t>-</t>
    </r>
    <r>
      <rPr>
        <i/>
        <sz val="13"/>
        <color theme="1"/>
        <rFont val="Calibri"/>
        <family val="2"/>
      </rPr>
      <t>B</t>
    </r>
    <r>
      <rPr>
        <sz val="13"/>
        <color theme="1"/>
        <rFont val="Calibri"/>
        <family val="2"/>
      </rPr>
      <t>|</t>
    </r>
    <r>
      <rPr>
        <vertAlign val="subscript"/>
        <sz val="13"/>
        <color theme="1"/>
        <rFont val="Calibri"/>
        <family val="2"/>
      </rPr>
      <t>H8-S4</t>
    </r>
  </si>
  <si>
    <r>
      <rPr>
        <b/>
        <sz val="14"/>
        <color theme="1"/>
        <rFont val="Calibri"/>
        <family val="2"/>
      </rPr>
      <t xml:space="preserve">Supplementary Table S9. Comparison of the Pearson correlations between </t>
    </r>
    <r>
      <rPr>
        <b/>
        <i/>
        <sz val="14"/>
        <color theme="1"/>
        <rFont val="Calibri"/>
        <family val="2"/>
      </rPr>
      <t>R</t>
    </r>
    <r>
      <rPr>
        <b/>
        <vertAlign val="subscript"/>
        <sz val="14"/>
        <color theme="1"/>
        <rFont val="Calibri"/>
        <family val="2"/>
      </rPr>
      <t>FPKM</t>
    </r>
    <r>
      <rPr>
        <b/>
        <sz val="14"/>
        <color theme="1"/>
        <rFont val="Calibri"/>
        <family val="2"/>
      </rPr>
      <t xml:space="preserve"> in different tissues and gene features of the three species among no deletion and random deletion of 2.5%, 5%, 10%, 20% and 40%</t>
    </r>
    <r>
      <rPr>
        <b/>
        <i/>
        <sz val="14"/>
        <color theme="1"/>
        <rFont val="Calibri"/>
        <family val="2"/>
      </rPr>
      <t xml:space="preserve"> Nelumbo </t>
    </r>
    <r>
      <rPr>
        <b/>
        <sz val="14"/>
        <color theme="1"/>
        <rFont val="Calibri"/>
        <family val="2"/>
      </rPr>
      <t xml:space="preserve">homoeologs. </t>
    </r>
    <r>
      <rPr>
        <sz val="14"/>
        <color theme="1"/>
        <rFont val="Calibri"/>
        <family val="2"/>
      </rPr>
      <t>FPKM, fragments per kilobase of exon model per million mapped fragments; r: correlation coefficient; df, degree of freedom; AIC, Akaike Information Criterion.</t>
    </r>
  </si>
  <si>
    <t>t stat</t>
  </si>
  <si>
    <t>No deletion</t>
  </si>
  <si>
    <t>2.5% deletion</t>
  </si>
  <si>
    <t>5% deletion</t>
  </si>
  <si>
    <t>10% deletion</t>
  </si>
  <si>
    <t>20% deletion</t>
  </si>
  <si>
    <t>40% deletion</t>
  </si>
  <si>
    <r>
      <rPr>
        <b/>
        <i/>
        <sz val="12"/>
        <color theme="1"/>
        <rFont val="Calibri"/>
        <family val="2"/>
      </rPr>
      <t>R</t>
    </r>
    <r>
      <rPr>
        <b/>
        <vertAlign val="subscript"/>
        <sz val="12"/>
        <color theme="1"/>
        <rFont val="Calibri"/>
        <family val="2"/>
      </rPr>
      <t>FPKM</t>
    </r>
  </si>
  <si>
    <t>average_dN</t>
  </si>
  <si>
    <t>average_dS</t>
  </si>
  <si>
    <t>average_ω</t>
  </si>
  <si>
    <t>Average_protein_length</t>
  </si>
  <si>
    <t>Average_CDS_length</t>
  </si>
  <si>
    <t>Average_Pfam_domains</t>
  </si>
  <si>
    <t>Average_exon_number</t>
  </si>
  <si>
    <t>Average_tissue_specificity (tau_index)</t>
  </si>
  <si>
    <t>6.71844E-310</t>
  </si>
  <si>
    <t>Average_PPIs</t>
  </si>
  <si>
    <r>
      <rPr>
        <b/>
        <sz val="12"/>
        <color theme="1"/>
        <rFont val="Calibri"/>
        <family val="2"/>
      </rPr>
      <t>dosage sensitivity (</t>
    </r>
    <r>
      <rPr>
        <b/>
        <i/>
        <sz val="12"/>
        <color theme="1"/>
        <rFont val="Calibri"/>
        <family val="2"/>
      </rPr>
      <t>r</t>
    </r>
    <r>
      <rPr>
        <b/>
        <sz val="12"/>
        <color theme="1"/>
        <rFont val="Calibri"/>
        <family val="2"/>
      </rPr>
      <t>)</t>
    </r>
  </si>
  <si>
    <t>PGL</t>
  </si>
  <si>
    <t>H16_S1_Average_|A|</t>
  </si>
  <si>
    <t>H16_S1_Average_|B|</t>
  </si>
  <si>
    <t>H16_S1_Average_|A-B|</t>
  </si>
  <si>
    <t>H16_S2_Average_|A|</t>
  </si>
  <si>
    <t>H16_S2_Average_|B|</t>
  </si>
  <si>
    <t>H16_S2_Average_|A-B|</t>
  </si>
  <si>
    <t>H16_S3_Average_|A|</t>
  </si>
  <si>
    <t>H16_S3_Average_|B|</t>
  </si>
  <si>
    <t>H16_S3_Average_|A-B|</t>
  </si>
  <si>
    <t>H16_S4_Average_|A|</t>
  </si>
  <si>
    <t>H16_S4_Average_|B|</t>
  </si>
  <si>
    <t>H16_S4_Average_|A-B|</t>
  </si>
  <si>
    <t>H8_S1_Average_|A|</t>
  </si>
  <si>
    <t>H8_S1_Average_|B|</t>
  </si>
  <si>
    <t>H8_S1_Average_|A-B|</t>
  </si>
  <si>
    <t>H8_S2_Average_|A|</t>
  </si>
  <si>
    <t>H8_S2_Average_|B|</t>
  </si>
  <si>
    <t>H8_S2_Average_|A-B|</t>
  </si>
  <si>
    <t>H8_S3_Average_|A|</t>
  </si>
  <si>
    <t>H8_S3_Average_|B|</t>
  </si>
  <si>
    <t>H8_S3_Average_|A-B|</t>
  </si>
  <si>
    <t>H8_S4_Average_|A|</t>
  </si>
  <si>
    <t>H8_S4_Average_|B|</t>
  </si>
  <si>
    <t>H8_S4_Average_|A-B|</t>
  </si>
  <si>
    <r>
      <rPr>
        <b/>
        <sz val="14"/>
        <color theme="1"/>
        <rFont val="Calibri"/>
        <family val="2"/>
      </rPr>
      <t>Supplementary Table S10. Differences in gene features between homoeologous copies with higher expression and lower expression in different tissues from three species via paired</t>
    </r>
    <r>
      <rPr>
        <b/>
        <i/>
        <sz val="14"/>
        <color theme="1"/>
        <rFont val="Calibri"/>
        <family val="2"/>
      </rPr>
      <t xml:space="preserve"> t-</t>
    </r>
    <r>
      <rPr>
        <b/>
        <sz val="14"/>
        <color theme="1"/>
        <rFont val="Calibri"/>
        <family val="2"/>
      </rPr>
      <t>test.</t>
    </r>
    <r>
      <rPr>
        <sz val="14"/>
        <color theme="1"/>
        <rFont val="Calibri"/>
        <family val="2"/>
      </rPr>
      <t xml:space="preserve"> </t>
    </r>
    <r>
      <rPr>
        <i/>
        <sz val="14"/>
        <color theme="1"/>
        <rFont val="Calibri"/>
        <family val="2"/>
      </rPr>
      <t>df</t>
    </r>
    <r>
      <rPr>
        <sz val="14"/>
        <color theme="1"/>
        <rFont val="Calibri"/>
        <family val="2"/>
      </rPr>
      <t>, degree of freedom.</t>
    </r>
  </si>
  <si>
    <t>Tissues</t>
  </si>
  <si>
    <t>Median value in homoeologs with high expression</t>
  </si>
  <si>
    <t>Median value in homoeologs with low expression</t>
  </si>
  <si>
    <t>Higher group</t>
  </si>
  <si>
    <r>
      <rPr>
        <sz val="13"/>
        <color theme="1"/>
        <rFont val="Calibri"/>
        <family val="2"/>
      </rPr>
      <t>d</t>
    </r>
    <r>
      <rPr>
        <i/>
        <sz val="13"/>
        <color theme="1"/>
        <rFont val="Calibri"/>
        <family val="2"/>
      </rPr>
      <t>N</t>
    </r>
  </si>
  <si>
    <t>homeologs with low expression</t>
  </si>
  <si>
    <t>Not Significant</t>
  </si>
  <si>
    <r>
      <rPr>
        <sz val="13"/>
        <color theme="1"/>
        <rFont val="Calibri"/>
        <family val="2"/>
      </rPr>
      <t>d</t>
    </r>
    <r>
      <rPr>
        <i/>
        <sz val="13"/>
        <color theme="1"/>
        <rFont val="Calibri"/>
        <family val="2"/>
      </rPr>
      <t>S</t>
    </r>
  </si>
  <si>
    <t>Not significant</t>
  </si>
  <si>
    <t>ω</t>
  </si>
  <si>
    <t>Exon number</t>
  </si>
  <si>
    <t>homeologs with high expression</t>
  </si>
  <si>
    <t>CDS length</t>
  </si>
  <si>
    <t>Protein length</t>
  </si>
  <si>
    <t>Pfam</t>
  </si>
  <si>
    <t>Tissues specificity (τ index)</t>
  </si>
  <si>
    <r>
      <rPr>
        <b/>
        <sz val="14"/>
        <color theme="1"/>
        <rFont val="Calibri"/>
        <family val="2"/>
      </rPr>
      <t xml:space="preserve">Supplementary Table S11. Differences in </t>
    </r>
    <r>
      <rPr>
        <b/>
        <i/>
        <sz val="14"/>
        <color theme="1"/>
        <rFont val="Calibri"/>
        <family val="2"/>
      </rPr>
      <t>cis</t>
    </r>
    <r>
      <rPr>
        <b/>
        <sz val="14"/>
        <color theme="1"/>
        <rFont val="Calibri"/>
        <family val="2"/>
      </rPr>
      <t>- and</t>
    </r>
    <r>
      <rPr>
        <b/>
        <i/>
        <sz val="14"/>
        <color theme="1"/>
        <rFont val="Calibri"/>
        <family val="2"/>
      </rPr>
      <t xml:space="preserve"> trans</t>
    </r>
    <r>
      <rPr>
        <b/>
        <sz val="14"/>
        <color theme="1"/>
        <rFont val="Calibri"/>
        <family val="2"/>
      </rPr>
      <t xml:space="preserve">-regulatory change magnitude between homoeologs with higher expression and lower expression in 19 different tissues of </t>
    </r>
    <r>
      <rPr>
        <b/>
        <i/>
        <sz val="14"/>
        <color theme="1"/>
        <rFont val="Calibri"/>
        <family val="2"/>
      </rPr>
      <t>Nelumbo</t>
    </r>
    <r>
      <rPr>
        <b/>
        <sz val="14"/>
        <color theme="1"/>
        <rFont val="Calibri"/>
        <family val="2"/>
      </rPr>
      <t xml:space="preserve"> via paired </t>
    </r>
    <r>
      <rPr>
        <b/>
        <i/>
        <sz val="14"/>
        <color theme="1"/>
        <rFont val="Calibri"/>
        <family val="2"/>
      </rPr>
      <t>t</t>
    </r>
    <r>
      <rPr>
        <b/>
        <sz val="14"/>
        <color theme="1"/>
        <rFont val="Calibri"/>
        <family val="2"/>
      </rPr>
      <t>-tests.</t>
    </r>
    <r>
      <rPr>
        <sz val="14"/>
        <color theme="1"/>
        <rFont val="Calibri"/>
        <family val="2"/>
      </rPr>
      <t xml:space="preserve"> </t>
    </r>
    <r>
      <rPr>
        <i/>
        <sz val="14"/>
        <color theme="1"/>
        <rFont val="Calibri"/>
        <family val="2"/>
      </rPr>
      <t>df</t>
    </r>
    <r>
      <rPr>
        <sz val="14"/>
        <color theme="1"/>
        <rFont val="Calibri"/>
        <family val="2"/>
      </rPr>
      <t>, degree of freedom.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</si>
</sst>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Calibri"/>
      <charset val="134"/>
      <scheme val="minor"/>
    </font>
    <font>
      <b/>
      <sz val="14"/>
      <color theme="1"/>
      <name val="Calibri"/>
      <family val="2"/>
    </font>
    <font>
      <b/>
      <i/>
      <sz val="15"/>
      <color theme="1"/>
      <name val="Calibri"/>
      <family val="2"/>
    </font>
    <font>
      <b/>
      <sz val="13"/>
      <color theme="1"/>
      <name val="Calibri"/>
      <family val="2"/>
    </font>
    <font>
      <b/>
      <i/>
      <sz val="13"/>
      <color theme="1"/>
      <name val="Calibri"/>
      <family val="2"/>
    </font>
    <font>
      <sz val="13"/>
      <color theme="1"/>
      <name val="Calibri"/>
      <family val="2"/>
    </font>
    <font>
      <sz val="13"/>
      <name val="Calibri"/>
      <family val="2"/>
    </font>
    <font>
      <sz val="13"/>
      <color theme="1"/>
      <name val="Calibri"/>
      <charset val="134"/>
      <scheme val="minor"/>
    </font>
    <font>
      <sz val="15"/>
      <color theme="1"/>
      <name val="Calibri"/>
      <family val="2"/>
    </font>
    <font>
      <b/>
      <sz val="12"/>
      <color theme="1"/>
      <name val="Calibri"/>
      <family val="2"/>
    </font>
    <font>
      <sz val="12"/>
      <color theme="1"/>
      <name val="Calibri"/>
      <family val="2"/>
    </font>
    <font>
      <b/>
      <i/>
      <sz val="12"/>
      <color theme="1"/>
      <name val="Calibri"/>
      <family val="2"/>
    </font>
    <font>
      <i/>
      <sz val="12"/>
      <color theme="1"/>
      <name val="Calibri"/>
      <family val="2"/>
    </font>
    <font>
      <i/>
      <sz val="13"/>
      <color theme="1"/>
      <name val="Calibri"/>
      <family val="2"/>
    </font>
    <font>
      <b/>
      <i/>
      <sz val="14"/>
      <color theme="1"/>
      <name val="Calibri"/>
      <family val="2"/>
    </font>
    <font>
      <sz val="14"/>
      <color theme="1"/>
      <name val="Calibri"/>
      <family val="2"/>
    </font>
    <font>
      <i/>
      <sz val="14"/>
      <color theme="1"/>
      <name val="Calibri"/>
      <family val="2"/>
    </font>
    <font>
      <vertAlign val="subscript"/>
      <sz val="13"/>
      <color theme="1"/>
      <name val="Calibri"/>
      <family val="2"/>
    </font>
    <font>
      <b/>
      <vertAlign val="subscript"/>
      <sz val="14"/>
      <color theme="1"/>
      <name val="Calibri"/>
      <family val="2"/>
    </font>
    <font>
      <b/>
      <vertAlign val="subscript"/>
      <sz val="12"/>
      <color theme="1"/>
      <name val="Calibri"/>
      <family val="2"/>
    </font>
    <font>
      <b/>
      <vertAlign val="subscript"/>
      <sz val="13"/>
      <color theme="1"/>
      <name val="Calibri"/>
      <family val="2"/>
    </font>
    <font>
      <b/>
      <i/>
      <vertAlign val="subscript"/>
      <sz val="14"/>
      <color theme="1"/>
      <name val="Calibri"/>
      <family val="2"/>
    </font>
    <font>
      <vertAlign val="subscript"/>
      <sz val="14"/>
      <color theme="1"/>
      <name val="Calibri"/>
      <family val="2"/>
    </font>
    <font>
      <b/>
      <sz val="9"/>
      <color theme="1"/>
      <name val="Calibri"/>
      <family val="2"/>
    </font>
    <font>
      <sz val="11"/>
      <color theme="1"/>
      <name val="Calibri"/>
      <family val="2"/>
      <scheme val="minor"/>
    </font>
  </fonts>
  <fills count="2">
    <fill>
      <patternFill patternType="none"/>
    </fill>
    <fill>
      <patternFill patternType="gray125"/>
    </fill>
  </fills>
  <borders count="16">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style="medium">
        <color auto="1"/>
      </top>
      <bottom style="medium">
        <color auto="1"/>
      </bottom>
      <diagonal/>
    </border>
  </borders>
  <cellStyleXfs count="2">
    <xf numFmtId="0" fontId="0" fillId="0" borderId="0">
      <alignment vertical="center"/>
    </xf>
    <xf numFmtId="0" fontId="24" fillId="0" borderId="0">
      <alignment vertical="center"/>
    </xf>
  </cellStyleXfs>
  <cellXfs count="174">
    <xf numFmtId="0" fontId="0" fillId="0" borderId="0" xfId="0">
      <alignment vertical="center"/>
    </xf>
    <xf numFmtId="0" fontId="1" fillId="0" borderId="0" xfId="0" applyFont="1">
      <alignment vertical="center"/>
    </xf>
    <xf numFmtId="0" fontId="3" fillId="0" borderId="1" xfId="0" applyFont="1" applyBorder="1" applyAlignment="1">
      <alignment horizontal="center" vertical="center"/>
    </xf>
    <xf numFmtId="0" fontId="3" fillId="0" borderId="2" xfId="0" applyFont="1" applyBorder="1" applyAlignment="1">
      <alignment horizontal="left" vertical="center"/>
    </xf>
    <xf numFmtId="0" fontId="3" fillId="0" borderId="2" xfId="0" applyFont="1" applyBorder="1" applyAlignment="1">
      <alignment horizontal="center" vertical="center"/>
    </xf>
    <xf numFmtId="0" fontId="4" fillId="0" borderId="2" xfId="0" applyFont="1" applyBorder="1" applyAlignment="1">
      <alignment horizontal="center" vertical="center"/>
    </xf>
    <xf numFmtId="0" fontId="3" fillId="0" borderId="3" xfId="0" applyFont="1" applyBorder="1" applyAlignment="1">
      <alignment horizontal="center" vertical="center"/>
    </xf>
    <xf numFmtId="0" fontId="5" fillId="0" borderId="4" xfId="0" applyFont="1" applyBorder="1" applyAlignment="1">
      <alignment horizontal="center" vertical="center"/>
    </xf>
    <xf numFmtId="0" fontId="5" fillId="0" borderId="0" xfId="0" applyFont="1">
      <alignment vertical="center"/>
    </xf>
    <xf numFmtId="0" fontId="5" fillId="0" borderId="0" xfId="0" applyFont="1" applyAlignment="1">
      <alignment horizontal="center" vertical="center"/>
    </xf>
    <xf numFmtId="11" fontId="5" fillId="0" borderId="0" xfId="0" applyNumberFormat="1" applyFont="1" applyAlignment="1">
      <alignment horizontal="center" vertical="center"/>
    </xf>
    <xf numFmtId="0" fontId="3" fillId="0" borderId="0" xfId="0" applyFont="1" applyFill="1">
      <alignment vertical="center"/>
    </xf>
    <xf numFmtId="0" fontId="5" fillId="0" borderId="0" xfId="0" applyFont="1" applyFill="1">
      <alignment vertical="center"/>
    </xf>
    <xf numFmtId="0" fontId="5" fillId="0" borderId="0" xfId="0" applyFont="1" applyFill="1" applyAlignment="1">
      <alignment horizontal="left" vertical="center"/>
    </xf>
    <xf numFmtId="0" fontId="1" fillId="0" borderId="0" xfId="0" applyFont="1" applyFill="1">
      <alignment vertical="center"/>
    </xf>
    <xf numFmtId="0" fontId="3" fillId="0" borderId="1" xfId="0" applyFont="1" applyFill="1" applyBorder="1" applyAlignment="1">
      <alignment horizontal="center" vertical="center"/>
    </xf>
    <xf numFmtId="0" fontId="3" fillId="0" borderId="2" xfId="0" applyFont="1" applyFill="1" applyBorder="1" applyAlignment="1">
      <alignment horizontal="left" vertical="center"/>
    </xf>
    <xf numFmtId="0" fontId="3" fillId="0" borderId="2" xfId="0" applyFont="1" applyFill="1" applyBorder="1" applyAlignment="1">
      <alignment horizontal="center" vertical="center"/>
    </xf>
    <xf numFmtId="0" fontId="4"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6" xfId="0" applyFont="1" applyFill="1" applyBorder="1">
      <alignment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0" xfId="0" applyFont="1" applyFill="1" applyBorder="1">
      <alignment vertical="center"/>
    </xf>
    <xf numFmtId="0" fontId="5" fillId="0" borderId="0" xfId="0" applyFont="1" applyFill="1" applyBorder="1" applyAlignment="1">
      <alignment horizontal="center" vertical="center"/>
    </xf>
    <xf numFmtId="0" fontId="5" fillId="0" borderId="8" xfId="0" applyFont="1" applyFill="1" applyBorder="1" applyAlignment="1">
      <alignment horizontal="center" vertical="center"/>
    </xf>
    <xf numFmtId="1" fontId="5" fillId="0" borderId="0" xfId="0" applyNumberFormat="1" applyFont="1" applyFill="1" applyBorder="1" applyAlignment="1">
      <alignment horizontal="center" vertical="center"/>
    </xf>
    <xf numFmtId="0" fontId="6" fillId="0" borderId="0" xfId="0" applyFont="1" applyFill="1" applyAlignment="1">
      <alignment horizontal="center" vertical="center"/>
    </xf>
    <xf numFmtId="0" fontId="5" fillId="0" borderId="0" xfId="0" applyNumberFormat="1" applyFont="1" applyFill="1" applyAlignment="1">
      <alignment horizontal="center" vertical="center"/>
    </xf>
    <xf numFmtId="0" fontId="5" fillId="0" borderId="0" xfId="0" applyFont="1" applyFill="1" applyAlignment="1">
      <alignment horizontal="center" vertical="center"/>
    </xf>
    <xf numFmtId="1" fontId="6" fillId="0" borderId="0" xfId="0" applyNumberFormat="1" applyFont="1" applyFill="1" applyAlignment="1">
      <alignment horizontal="center" vertical="center"/>
    </xf>
    <xf numFmtId="0" fontId="7" fillId="0" borderId="0" xfId="0" applyFont="1" applyFill="1" applyAlignment="1">
      <alignment horizontal="center" vertical="center"/>
    </xf>
    <xf numFmtId="0" fontId="3" fillId="0" borderId="5" xfId="0" applyFont="1" applyFill="1" applyBorder="1" applyAlignment="1">
      <alignment horizontal="center" vertical="center"/>
    </xf>
    <xf numFmtId="0" fontId="3" fillId="0" borderId="0" xfId="0" applyFont="1" applyFill="1" applyAlignment="1">
      <alignment horizontal="left" vertical="center"/>
    </xf>
    <xf numFmtId="0" fontId="4" fillId="0" borderId="6"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left" vertical="center"/>
    </xf>
    <xf numFmtId="0" fontId="6" fillId="0" borderId="6" xfId="0" applyFont="1" applyFill="1" applyBorder="1" applyAlignment="1">
      <alignment horizontal="center" vertical="center"/>
    </xf>
    <xf numFmtId="11" fontId="5" fillId="0" borderId="6" xfId="0" applyNumberFormat="1" applyFont="1" applyFill="1" applyBorder="1" applyAlignment="1">
      <alignment horizontal="center" vertical="center"/>
    </xf>
    <xf numFmtId="0" fontId="5" fillId="0" borderId="7" xfId="0" applyFont="1" applyFill="1" applyBorder="1" applyAlignment="1">
      <alignment horizontal="left" vertical="center"/>
    </xf>
    <xf numFmtId="11" fontId="5" fillId="0" borderId="0" xfId="0" applyNumberFormat="1" applyFont="1" applyFill="1" applyAlignment="1">
      <alignment horizontal="center" vertical="center"/>
    </xf>
    <xf numFmtId="0" fontId="5" fillId="0" borderId="8" xfId="0" applyFont="1" applyFill="1" applyBorder="1" applyAlignment="1">
      <alignment horizontal="left" vertical="center"/>
    </xf>
    <xf numFmtId="0" fontId="5" fillId="0" borderId="10" xfId="0" applyFont="1" applyFill="1" applyBorder="1">
      <alignment vertical="center"/>
    </xf>
    <xf numFmtId="0" fontId="6" fillId="0" borderId="10" xfId="0" applyFont="1" applyFill="1" applyBorder="1" applyAlignment="1">
      <alignment horizontal="center" vertical="center"/>
    </xf>
    <xf numFmtId="11" fontId="5" fillId="0" borderId="10" xfId="0" applyNumberFormat="1" applyFont="1" applyFill="1" applyBorder="1" applyAlignment="1">
      <alignment horizontal="center" vertical="center"/>
    </xf>
    <xf numFmtId="0" fontId="5" fillId="0" borderId="10" xfId="0" applyFont="1" applyFill="1" applyBorder="1" applyAlignment="1">
      <alignment horizontal="center" vertical="center"/>
    </xf>
    <xf numFmtId="0" fontId="5" fillId="0" borderId="11" xfId="0" applyFont="1" applyFill="1" applyBorder="1" applyAlignment="1">
      <alignment horizontal="left" vertical="center"/>
    </xf>
    <xf numFmtId="1" fontId="5" fillId="0" borderId="0" xfId="0" applyNumberFormat="1" applyFont="1" applyFill="1" applyAlignment="1">
      <alignment horizontal="center" vertical="center"/>
    </xf>
    <xf numFmtId="0" fontId="5" fillId="0" borderId="10" xfId="0" applyNumberFormat="1" applyFont="1" applyFill="1" applyBorder="1" applyAlignment="1">
      <alignment horizontal="center" vertical="center"/>
    </xf>
    <xf numFmtId="0" fontId="5" fillId="0" borderId="11" xfId="0" applyFont="1" applyFill="1" applyBorder="1" applyAlignment="1">
      <alignment horizontal="center" vertical="center"/>
    </xf>
    <xf numFmtId="0" fontId="9" fillId="0" borderId="0" xfId="0" applyFont="1">
      <alignment vertical="center"/>
    </xf>
    <xf numFmtId="0" fontId="9" fillId="0" borderId="0" xfId="0" applyFont="1" applyAlignment="1">
      <alignment vertical="center" wrapText="1"/>
    </xf>
    <xf numFmtId="0" fontId="10" fillId="0" borderId="12" xfId="0" applyFont="1" applyBorder="1">
      <alignment vertical="center"/>
    </xf>
    <xf numFmtId="0" fontId="10" fillId="0" borderId="0" xfId="0" applyFont="1">
      <alignment vertical="center"/>
    </xf>
    <xf numFmtId="0" fontId="10" fillId="0" borderId="13" xfId="0" applyFont="1" applyBorder="1">
      <alignment vertical="center"/>
    </xf>
    <xf numFmtId="0" fontId="9" fillId="0" borderId="12" xfId="0" applyFont="1" applyBorder="1">
      <alignment vertical="center"/>
    </xf>
    <xf numFmtId="0" fontId="11" fillId="0" borderId="0" xfId="0" applyFont="1">
      <alignment vertical="center"/>
    </xf>
    <xf numFmtId="0" fontId="9" fillId="0" borderId="13" xfId="0" applyFont="1" applyBorder="1">
      <alignment vertical="center"/>
    </xf>
    <xf numFmtId="0" fontId="3" fillId="0" borderId="6" xfId="0" applyFont="1" applyBorder="1" applyAlignment="1">
      <alignment horizontal="center" vertical="center"/>
    </xf>
    <xf numFmtId="0" fontId="3" fillId="0" borderId="10"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lignment vertical="center"/>
    </xf>
    <xf numFmtId="49" fontId="5" fillId="0" borderId="6" xfId="0" applyNumberFormat="1" applyFont="1" applyBorder="1" applyAlignment="1">
      <alignment horizontal="center" vertical="center"/>
    </xf>
    <xf numFmtId="0" fontId="5" fillId="0" borderId="6" xfId="0" applyFont="1" applyBorder="1" applyAlignment="1">
      <alignment horizontal="center" vertical="center"/>
    </xf>
    <xf numFmtId="49" fontId="5" fillId="0" borderId="0" xfId="0" applyNumberFormat="1" applyFont="1" applyAlignment="1">
      <alignment horizontal="center" vertical="center"/>
    </xf>
    <xf numFmtId="0" fontId="3" fillId="0" borderId="0" xfId="0" applyFont="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lignment vertical="center"/>
    </xf>
    <xf numFmtId="49" fontId="5" fillId="0" borderId="10" xfId="0" applyNumberFormat="1"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10" fillId="0" borderId="0" xfId="0" applyFont="1" applyAlignment="1"/>
    <xf numFmtId="0" fontId="1" fillId="0" borderId="0" xfId="0" applyFont="1" applyAlignment="1">
      <alignment horizontal="left" vertical="center"/>
    </xf>
    <xf numFmtId="0" fontId="9" fillId="0" borderId="0" xfId="0" applyFont="1" applyAlignment="1"/>
    <xf numFmtId="0" fontId="9" fillId="0" borderId="14" xfId="0" applyFont="1" applyBorder="1" applyAlignment="1">
      <alignment horizontal="center"/>
    </xf>
    <xf numFmtId="0" fontId="9" fillId="0" borderId="14" xfId="0" applyFont="1" applyBorder="1" applyAlignment="1">
      <alignment horizontal="center" vertical="center"/>
    </xf>
    <xf numFmtId="0" fontId="10" fillId="0" borderId="14" xfId="0" applyFont="1" applyBorder="1">
      <alignment vertical="center"/>
    </xf>
    <xf numFmtId="0" fontId="12" fillId="0" borderId="14" xfId="0" applyFont="1" applyBorder="1" applyAlignment="1">
      <alignment horizontal="center" vertical="center"/>
    </xf>
    <xf numFmtId="0" fontId="10" fillId="0" borderId="14" xfId="0" applyFont="1" applyBorder="1" applyAlignment="1">
      <alignment horizontal="center" vertical="center"/>
    </xf>
    <xf numFmtId="0" fontId="10" fillId="0" borderId="14" xfId="0" applyFont="1" applyBorder="1" applyAlignment="1">
      <alignment horizontal="left" vertical="center" wrapText="1"/>
    </xf>
    <xf numFmtId="0" fontId="10" fillId="0" borderId="14" xfId="0" applyFont="1" applyBorder="1" applyAlignment="1">
      <alignment vertical="center" wrapText="1"/>
    </xf>
    <xf numFmtId="0" fontId="3" fillId="0" borderId="5" xfId="0" applyFont="1" applyBorder="1" applyAlignment="1">
      <alignment horizontal="center" vertical="center"/>
    </xf>
    <xf numFmtId="0" fontId="3" fillId="0" borderId="6" xfId="0" applyFont="1" applyBorder="1" applyAlignment="1">
      <alignment horizontal="left" vertical="center" wrapText="1"/>
    </xf>
    <xf numFmtId="0" fontId="4" fillId="0" borderId="6" xfId="0" applyFont="1" applyBorder="1" applyAlignment="1">
      <alignment horizontal="center" vertical="center"/>
    </xf>
    <xf numFmtId="0" fontId="3" fillId="0" borderId="6"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3" fillId="0" borderId="7" xfId="0" applyFont="1" applyBorder="1" applyAlignment="1">
      <alignment horizontal="center" vertical="center"/>
    </xf>
    <xf numFmtId="0" fontId="3" fillId="0" borderId="0" xfId="0" applyFont="1">
      <alignment vertical="center"/>
    </xf>
    <xf numFmtId="0" fontId="6" fillId="0" borderId="6" xfId="0" applyFont="1" applyBorder="1">
      <alignment vertical="center"/>
    </xf>
    <xf numFmtId="0" fontId="6" fillId="0" borderId="0" xfId="0" applyFont="1">
      <alignment vertical="center"/>
    </xf>
    <xf numFmtId="0" fontId="5" fillId="0" borderId="0" xfId="0" applyFont="1" applyAlignment="1">
      <alignment horizontal="right" vertical="center"/>
    </xf>
    <xf numFmtId="11" fontId="5" fillId="0" borderId="6" xfId="0" applyNumberFormat="1" applyFont="1" applyBorder="1" applyAlignment="1">
      <alignment horizontal="right" vertical="center"/>
    </xf>
    <xf numFmtId="0" fontId="5" fillId="0" borderId="6" xfId="0" applyFont="1" applyBorder="1" applyAlignment="1">
      <alignment horizontal="right" vertical="center"/>
    </xf>
    <xf numFmtId="11" fontId="5" fillId="0" borderId="0" xfId="0" applyNumberFormat="1" applyFont="1" applyAlignment="1">
      <alignment horizontal="right"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10" xfId="0" applyFont="1" applyBorder="1" applyAlignment="1">
      <alignment horizontal="center" vertical="center"/>
    </xf>
    <xf numFmtId="0" fontId="4" fillId="0" borderId="1" xfId="0" applyFont="1" applyBorder="1" applyAlignment="1">
      <alignment horizontal="center" vertical="center"/>
    </xf>
    <xf numFmtId="0" fontId="5" fillId="0" borderId="10" xfId="0" applyFont="1" applyBorder="1" applyAlignment="1">
      <alignment horizontal="right" vertical="center"/>
    </xf>
    <xf numFmtId="0" fontId="3" fillId="0" borderId="5" xfId="0" applyFont="1" applyBorder="1">
      <alignment vertical="center"/>
    </xf>
    <xf numFmtId="0" fontId="3" fillId="0" borderId="6" xfId="0" applyFont="1" applyBorder="1">
      <alignment vertical="center"/>
    </xf>
    <xf numFmtId="0" fontId="5" fillId="0" borderId="8" xfId="0" applyFont="1" applyBorder="1">
      <alignment vertical="center"/>
    </xf>
    <xf numFmtId="11" fontId="5" fillId="0" borderId="0" xfId="0" applyNumberFormat="1" applyFont="1">
      <alignment vertical="center"/>
    </xf>
    <xf numFmtId="0" fontId="5" fillId="0" borderId="11" xfId="0" applyFont="1" applyBorder="1">
      <alignment vertical="center"/>
    </xf>
    <xf numFmtId="3" fontId="5" fillId="0" borderId="0" xfId="0" applyNumberFormat="1" applyFont="1" applyAlignment="1">
      <alignment horizontal="center" vertical="center"/>
    </xf>
    <xf numFmtId="3" fontId="5" fillId="0" borderId="10" xfId="0" applyNumberFormat="1" applyFont="1" applyBorder="1" applyAlignment="1">
      <alignment horizontal="center" vertical="center"/>
    </xf>
    <xf numFmtId="10" fontId="5" fillId="0" borderId="8" xfId="0" applyNumberFormat="1" applyFont="1" applyBorder="1" applyAlignment="1">
      <alignment horizontal="center" vertical="center"/>
    </xf>
    <xf numFmtId="0" fontId="5" fillId="0" borderId="5" xfId="1" applyFont="1" applyBorder="1" applyAlignment="1">
      <alignment horizontal="center" vertical="center"/>
    </xf>
    <xf numFmtId="3" fontId="5" fillId="0" borderId="6" xfId="0" applyNumberFormat="1" applyFont="1" applyBorder="1" applyAlignment="1">
      <alignment horizontal="center" vertical="center"/>
    </xf>
    <xf numFmtId="0" fontId="5" fillId="0" borderId="4" xfId="1" applyFont="1" applyBorder="1" applyAlignment="1">
      <alignment horizontal="center" vertical="center"/>
    </xf>
    <xf numFmtId="0" fontId="5" fillId="0" borderId="0" xfId="1" applyFont="1" applyAlignment="1">
      <alignment horizontal="center" vertical="center"/>
    </xf>
    <xf numFmtId="3" fontId="5" fillId="0" borderId="0" xfId="1" applyNumberFormat="1" applyFont="1" applyAlignment="1">
      <alignment horizontal="center" vertical="center"/>
    </xf>
    <xf numFmtId="0" fontId="5" fillId="0" borderId="9" xfId="1" applyFont="1" applyBorder="1" applyAlignment="1">
      <alignment horizontal="center" vertical="center"/>
    </xf>
    <xf numFmtId="0" fontId="5" fillId="0" borderId="10" xfId="1" applyFont="1" applyBorder="1" applyAlignment="1">
      <alignment horizontal="center" vertical="center"/>
    </xf>
    <xf numFmtId="3" fontId="5" fillId="0" borderId="10" xfId="1" applyNumberFormat="1" applyFont="1" applyBorder="1" applyAlignment="1">
      <alignment horizontal="center" vertical="center"/>
    </xf>
    <xf numFmtId="0" fontId="5" fillId="0" borderId="0" xfId="1" applyFont="1">
      <alignment vertical="center"/>
    </xf>
    <xf numFmtId="10" fontId="5" fillId="0" borderId="11" xfId="0" applyNumberFormat="1" applyFont="1" applyBorder="1" applyAlignment="1">
      <alignment horizontal="center" vertical="center"/>
    </xf>
    <xf numFmtId="10" fontId="5" fillId="0" borderId="7" xfId="0" applyNumberFormat="1" applyFont="1" applyBorder="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13" fillId="0" borderId="4" xfId="0" applyFont="1" applyBorder="1" applyAlignment="1">
      <alignment horizontal="center" vertical="center"/>
    </xf>
    <xf numFmtId="0" fontId="13" fillId="0" borderId="9" xfId="0" applyFont="1" applyBorder="1" applyAlignment="1">
      <alignment horizontal="center" vertical="center"/>
    </xf>
    <xf numFmtId="0" fontId="5" fillId="0" borderId="5" xfId="0" applyFont="1" applyBorder="1" applyAlignment="1">
      <alignment horizontal="center" vertical="center" wrapText="1"/>
    </xf>
    <xf numFmtId="0" fontId="7" fillId="0" borderId="0" xfId="0" applyFont="1">
      <alignment vertical="center"/>
    </xf>
    <xf numFmtId="10" fontId="5" fillId="0" borderId="0" xfId="0" applyNumberFormat="1" applyFont="1" applyAlignment="1">
      <alignment horizontal="center" vertical="center"/>
    </xf>
    <xf numFmtId="10" fontId="5" fillId="0" borderId="10" xfId="0" applyNumberFormat="1" applyFont="1" applyBorder="1" applyAlignment="1">
      <alignment horizontal="center" vertical="center"/>
    </xf>
    <xf numFmtId="0" fontId="4"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5" fillId="0" borderId="4" xfId="0" applyFont="1" applyBorder="1" applyAlignment="1">
      <alignment horizontal="center" vertical="center"/>
    </xf>
    <xf numFmtId="0" fontId="5" fillId="0" borderId="9"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5" fillId="0" borderId="0" xfId="0" applyFont="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left" vertical="center"/>
    </xf>
    <xf numFmtId="0" fontId="3" fillId="0" borderId="9" xfId="0" applyFont="1" applyBorder="1" applyAlignment="1">
      <alignment horizontal="left" vertical="center"/>
    </xf>
    <xf numFmtId="0" fontId="5" fillId="0" borderId="5" xfId="0" applyFont="1" applyBorder="1" applyAlignment="1">
      <alignment horizontal="center" vertical="center"/>
    </xf>
    <xf numFmtId="0" fontId="3" fillId="0" borderId="6" xfId="0" applyFont="1" applyBorder="1" applyAlignment="1">
      <alignment horizontal="center" vertical="center"/>
    </xf>
    <xf numFmtId="0" fontId="3" fillId="0" borderId="10" xfId="0" applyFont="1" applyBorder="1" applyAlignment="1">
      <alignment horizontal="center" vertical="center"/>
    </xf>
    <xf numFmtId="0" fontId="3" fillId="0" borderId="7"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6" xfId="0"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center" vertical="center"/>
    </xf>
    <xf numFmtId="0" fontId="5" fillId="0" borderId="10" xfId="0" applyFont="1" applyBorder="1" applyAlignment="1">
      <alignment horizontal="center" vertical="center"/>
    </xf>
    <xf numFmtId="0" fontId="13" fillId="0" borderId="4" xfId="0" applyFont="1" applyBorder="1" applyAlignment="1">
      <alignment horizontal="center" vertical="center" wrapText="1"/>
    </xf>
    <xf numFmtId="0" fontId="5"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5" fillId="0" borderId="0" xfId="0" applyFont="1" applyAlignment="1">
      <alignment horizontal="center" vertical="center" wrapText="1"/>
    </xf>
    <xf numFmtId="0" fontId="5" fillId="0" borderId="10" xfId="0" applyFont="1" applyBorder="1" applyAlignment="1">
      <alignment horizontal="center" vertical="center" wrapText="1"/>
    </xf>
    <xf numFmtId="0" fontId="9" fillId="0" borderId="14" xfId="0" applyFont="1" applyBorder="1" applyAlignment="1">
      <alignment horizontal="center" vertical="center"/>
    </xf>
    <xf numFmtId="0" fontId="11" fillId="0" borderId="12" xfId="0" applyFont="1" applyBorder="1" applyAlignment="1">
      <alignment horizontal="center" vertical="center"/>
    </xf>
    <xf numFmtId="0" fontId="11" fillId="0" borderId="0" xfId="0" applyFont="1" applyAlignment="1">
      <alignment horizontal="center" vertical="center"/>
    </xf>
    <xf numFmtId="0" fontId="9" fillId="0" borderId="12" xfId="0" applyFont="1" applyBorder="1" applyAlignment="1">
      <alignment horizontal="center" vertical="center"/>
    </xf>
    <xf numFmtId="0" fontId="9" fillId="0" borderId="0" xfId="0" applyFont="1" applyAlignment="1">
      <alignment horizontal="center" vertical="center"/>
    </xf>
    <xf numFmtId="0" fontId="9" fillId="0" borderId="13" xfId="0" applyFont="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0" xfId="0" applyFont="1" applyFill="1" applyBorder="1" applyAlignment="1">
      <alignment horizontal="center" vertical="center"/>
    </xf>
  </cellXfs>
  <cellStyles count="2">
    <cellStyle name="Normal" xfId="0" builtinId="0"/>
    <cellStyle name="常规 2" xfId="1" xr:uid="{00000000-0005-0000-0000-00003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
  <sheetViews>
    <sheetView tabSelected="1" workbookViewId="0"/>
  </sheetViews>
  <sheetFormatPr defaultColWidth="8.7109375" defaultRowHeight="15"/>
  <cols>
    <col min="1" max="1" width="27" customWidth="1"/>
    <col min="2" max="2" width="16" customWidth="1"/>
    <col min="3" max="3" width="25.5703125" customWidth="1"/>
    <col min="4" max="4" width="40.28515625" customWidth="1"/>
    <col min="5" max="5" width="16" customWidth="1"/>
    <col min="6" max="6" width="31.85546875" customWidth="1"/>
    <col min="7" max="7" width="34.85546875" customWidth="1"/>
    <col min="8" max="21" width="16" customWidth="1"/>
  </cols>
  <sheetData>
    <row r="1" spans="1:11" ht="18.75">
      <c r="A1" s="1" t="s">
        <v>0</v>
      </c>
    </row>
    <row r="2" spans="1:11" ht="73.900000000000006" customHeight="1">
      <c r="A2" s="125" t="s">
        <v>1</v>
      </c>
      <c r="B2" s="121" t="s">
        <v>2</v>
      </c>
      <c r="C2" s="121" t="s">
        <v>3</v>
      </c>
      <c r="D2" s="121" t="s">
        <v>4</v>
      </c>
      <c r="E2" s="121" t="s">
        <v>5</v>
      </c>
      <c r="F2" s="121" t="s">
        <v>6</v>
      </c>
      <c r="G2" s="122" t="s">
        <v>7</v>
      </c>
      <c r="H2" s="126"/>
      <c r="I2" s="126"/>
      <c r="J2" s="126"/>
      <c r="K2" s="126"/>
    </row>
    <row r="3" spans="1:11" ht="17.25">
      <c r="A3" s="87" t="s">
        <v>8</v>
      </c>
      <c r="B3" s="9" t="s">
        <v>9</v>
      </c>
      <c r="C3" s="9" t="s">
        <v>10</v>
      </c>
      <c r="D3" s="127">
        <v>0.92579999999999996</v>
      </c>
      <c r="E3" s="127">
        <v>0.94399999999999995</v>
      </c>
      <c r="F3" s="107">
        <v>31475</v>
      </c>
      <c r="G3" s="104" t="s">
        <v>11</v>
      </c>
      <c r="H3" s="126"/>
      <c r="I3" s="126"/>
      <c r="J3" s="126"/>
      <c r="K3" s="126"/>
    </row>
    <row r="4" spans="1:11" ht="17.25">
      <c r="A4" s="87" t="s">
        <v>12</v>
      </c>
      <c r="B4" s="9" t="s">
        <v>13</v>
      </c>
      <c r="C4" s="9" t="s">
        <v>14</v>
      </c>
      <c r="D4" s="127">
        <v>0.99028000000000005</v>
      </c>
      <c r="E4" s="127">
        <v>0.94599999999999995</v>
      </c>
      <c r="F4" s="107">
        <v>34233</v>
      </c>
      <c r="G4" s="104" t="s">
        <v>15</v>
      </c>
      <c r="H4" s="126"/>
      <c r="I4" s="126"/>
      <c r="J4" s="126"/>
      <c r="K4" s="126"/>
    </row>
    <row r="5" spans="1:11" ht="17.25">
      <c r="A5" s="88" t="s">
        <v>16</v>
      </c>
      <c r="B5" s="71" t="s">
        <v>17</v>
      </c>
      <c r="C5" s="71" t="s">
        <v>18</v>
      </c>
      <c r="D5" s="128">
        <v>0.91222000000000003</v>
      </c>
      <c r="E5" s="128">
        <v>0.92400000000000004</v>
      </c>
      <c r="F5" s="108">
        <v>28241</v>
      </c>
      <c r="G5" s="106" t="s">
        <v>19</v>
      </c>
      <c r="H5" s="126"/>
      <c r="I5" s="126"/>
      <c r="J5" s="126"/>
      <c r="K5" s="126"/>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155"/>
  <sheetViews>
    <sheetView workbookViewId="0"/>
  </sheetViews>
  <sheetFormatPr defaultColWidth="8.85546875" defaultRowHeight="17.25"/>
  <cols>
    <col min="1" max="1" width="31" style="12" customWidth="1"/>
    <col min="2" max="2" width="28" style="12" customWidth="1"/>
    <col min="3" max="3" width="51" style="12" customWidth="1"/>
    <col min="4" max="4" width="48.5703125" style="12" customWidth="1"/>
    <col min="5" max="5" width="9.7109375" style="12" customWidth="1"/>
    <col min="6" max="6" width="9.28515625" style="12" customWidth="1"/>
    <col min="7" max="7" width="11.85546875" style="12" customWidth="1"/>
    <col min="8" max="8" width="35.140625" style="12" customWidth="1"/>
    <col min="9" max="9" width="17.140625" style="12" customWidth="1"/>
    <col min="10" max="10" width="26.7109375" style="12" customWidth="1"/>
    <col min="11" max="11" width="31.85546875" style="12" customWidth="1"/>
    <col min="12" max="12" width="36.5703125" style="12" customWidth="1"/>
    <col min="13" max="13" width="18.28515625" style="12" customWidth="1"/>
    <col min="14" max="14" width="12.42578125" style="12" customWidth="1"/>
    <col min="15" max="15" width="21.42578125" style="12" customWidth="1"/>
    <col min="16" max="16" width="35" style="12" customWidth="1"/>
    <col min="17" max="17" width="19.140625" style="12" customWidth="1"/>
    <col min="18" max="18" width="28.5703125" style="12" customWidth="1"/>
    <col min="19" max="20" width="49.140625" style="12" customWidth="1"/>
    <col min="21" max="23" width="17.140625" style="12" customWidth="1"/>
    <col min="24" max="24" width="25.42578125" style="13" customWidth="1"/>
    <col min="25" max="16384" width="8.85546875" style="12"/>
  </cols>
  <sheetData>
    <row r="1" spans="1:24" ht="18.75">
      <c r="A1" s="14" t="s">
        <v>451</v>
      </c>
    </row>
    <row r="2" spans="1:24" ht="19.5">
      <c r="A2" s="164" t="s">
        <v>28</v>
      </c>
      <c r="B2" s="165"/>
      <c r="C2" s="165"/>
      <c r="D2" s="165"/>
      <c r="E2" s="165"/>
      <c r="F2" s="165"/>
      <c r="G2" s="165"/>
      <c r="H2" s="166"/>
      <c r="I2" s="164" t="s">
        <v>31</v>
      </c>
      <c r="J2" s="165"/>
      <c r="K2" s="165"/>
      <c r="L2" s="165"/>
      <c r="M2" s="165"/>
      <c r="N2" s="165"/>
      <c r="O2" s="165"/>
      <c r="P2" s="165"/>
      <c r="Q2" s="165" t="s">
        <v>30</v>
      </c>
      <c r="R2" s="167"/>
      <c r="S2" s="167"/>
      <c r="T2" s="167"/>
      <c r="U2" s="167"/>
      <c r="V2" s="167"/>
      <c r="W2" s="167"/>
      <c r="X2" s="168"/>
    </row>
    <row r="3" spans="1:24" s="11" customFormat="1">
      <c r="A3" s="15" t="s">
        <v>452</v>
      </c>
      <c r="B3" s="16" t="s">
        <v>276</v>
      </c>
      <c r="C3" s="17" t="s">
        <v>453</v>
      </c>
      <c r="D3" s="17" t="s">
        <v>454</v>
      </c>
      <c r="E3" s="18" t="s">
        <v>248</v>
      </c>
      <c r="F3" s="17" t="s">
        <v>249</v>
      </c>
      <c r="G3" s="17" t="s">
        <v>302</v>
      </c>
      <c r="H3" s="19" t="s">
        <v>455</v>
      </c>
      <c r="I3" s="15" t="s">
        <v>452</v>
      </c>
      <c r="J3" s="16" t="s">
        <v>276</v>
      </c>
      <c r="K3" s="17" t="s">
        <v>453</v>
      </c>
      <c r="L3" s="17" t="s">
        <v>454</v>
      </c>
      <c r="M3" s="18" t="s">
        <v>248</v>
      </c>
      <c r="N3" s="17" t="s">
        <v>249</v>
      </c>
      <c r="O3" s="17" t="s">
        <v>302</v>
      </c>
      <c r="P3" s="19" t="s">
        <v>455</v>
      </c>
      <c r="Q3" s="32" t="s">
        <v>452</v>
      </c>
      <c r="R3" s="33" t="s">
        <v>276</v>
      </c>
      <c r="S3" s="17" t="s">
        <v>453</v>
      </c>
      <c r="T3" s="17" t="s">
        <v>454</v>
      </c>
      <c r="U3" s="34" t="s">
        <v>248</v>
      </c>
      <c r="V3" s="35" t="s">
        <v>249</v>
      </c>
      <c r="W3" s="35" t="s">
        <v>302</v>
      </c>
      <c r="X3" s="36" t="s">
        <v>455</v>
      </c>
    </row>
    <row r="4" spans="1:24">
      <c r="A4" s="169" t="s">
        <v>43</v>
      </c>
      <c r="B4" s="20" t="s">
        <v>456</v>
      </c>
      <c r="C4" s="21">
        <v>4.4797999999999998E-2</v>
      </c>
      <c r="D4" s="21">
        <v>5.4024999999999997E-2</v>
      </c>
      <c r="E4" s="21">
        <v>-13.875217268354501</v>
      </c>
      <c r="F4" s="21">
        <v>4796</v>
      </c>
      <c r="G4" s="21">
        <v>5.99423029547329E-43</v>
      </c>
      <c r="H4" s="22" t="s">
        <v>457</v>
      </c>
      <c r="I4" s="172" t="s">
        <v>50</v>
      </c>
      <c r="J4" s="12" t="s">
        <v>456</v>
      </c>
      <c r="K4" s="27">
        <v>7.6088000000000003E-2</v>
      </c>
      <c r="L4" s="28">
        <v>9.2868000000000006E-2</v>
      </c>
      <c r="M4" s="29">
        <v>-10.096740158325501</v>
      </c>
      <c r="N4" s="29">
        <v>1933</v>
      </c>
      <c r="O4" s="29">
        <v>2.1468686504203899E-23</v>
      </c>
      <c r="P4" s="25" t="s">
        <v>457</v>
      </c>
      <c r="Q4" s="169" t="s">
        <v>251</v>
      </c>
      <c r="R4" s="20" t="s">
        <v>456</v>
      </c>
      <c r="S4" s="37">
        <v>4.2667999999999998E-2</v>
      </c>
      <c r="T4" s="38">
        <v>4.5568999999999998E-2</v>
      </c>
      <c r="U4" s="21">
        <v>-1.76019465006289</v>
      </c>
      <c r="V4" s="21">
        <v>3134</v>
      </c>
      <c r="W4" s="21">
        <v>7.8472344752864895E-2</v>
      </c>
      <c r="X4" s="39" t="s">
        <v>458</v>
      </c>
    </row>
    <row r="5" spans="1:24">
      <c r="A5" s="170"/>
      <c r="B5" s="23" t="s">
        <v>459</v>
      </c>
      <c r="C5" s="24">
        <v>0.24293699999999999</v>
      </c>
      <c r="D5" s="24">
        <v>0.251855</v>
      </c>
      <c r="E5" s="24">
        <v>-0.53583026851626303</v>
      </c>
      <c r="F5" s="24">
        <v>4796</v>
      </c>
      <c r="G5" s="24">
        <v>0.59210070850758501</v>
      </c>
      <c r="H5" s="25" t="s">
        <v>460</v>
      </c>
      <c r="I5" s="172"/>
      <c r="J5" s="12" t="s">
        <v>459</v>
      </c>
      <c r="K5" s="27">
        <v>0.49356549999999999</v>
      </c>
      <c r="L5" s="28">
        <v>0.544377</v>
      </c>
      <c r="M5" s="29">
        <v>-1.0243128792555301</v>
      </c>
      <c r="N5" s="29">
        <v>1933</v>
      </c>
      <c r="O5" s="29">
        <v>0.30581568389505398</v>
      </c>
      <c r="P5" s="25" t="s">
        <v>458</v>
      </c>
      <c r="Q5" s="170"/>
      <c r="R5" s="12" t="s">
        <v>459</v>
      </c>
      <c r="S5" s="27">
        <v>0.24110999999999999</v>
      </c>
      <c r="T5" s="40">
        <v>0.23771</v>
      </c>
      <c r="U5" s="29">
        <v>-0.22997693117360299</v>
      </c>
      <c r="V5" s="24">
        <v>3134</v>
      </c>
      <c r="W5" s="29">
        <v>0.81812470433742901</v>
      </c>
      <c r="X5" s="41" t="s">
        <v>458</v>
      </c>
    </row>
    <row r="6" spans="1:24">
      <c r="A6" s="170"/>
      <c r="B6" s="23" t="s">
        <v>461</v>
      </c>
      <c r="C6" s="24">
        <v>0.17854300000000001</v>
      </c>
      <c r="D6" s="24">
        <v>0.20691699999999999</v>
      </c>
      <c r="E6" s="24">
        <v>0.83737575189303404</v>
      </c>
      <c r="F6" s="24">
        <v>4796</v>
      </c>
      <c r="G6" s="24">
        <v>0.402423115881272</v>
      </c>
      <c r="H6" s="25" t="s">
        <v>460</v>
      </c>
      <c r="I6" s="172"/>
      <c r="J6" s="12" t="s">
        <v>461</v>
      </c>
      <c r="K6" s="27">
        <v>0.159411</v>
      </c>
      <c r="L6" s="28">
        <v>0.18006349999999999</v>
      </c>
      <c r="M6" s="29">
        <v>3.2625119829198801</v>
      </c>
      <c r="N6" s="29">
        <v>1933</v>
      </c>
      <c r="O6" s="29">
        <v>1.1235353247454299E-3</v>
      </c>
      <c r="P6" s="25" t="s">
        <v>457</v>
      </c>
      <c r="Q6" s="170"/>
      <c r="R6" s="12" t="s">
        <v>461</v>
      </c>
      <c r="S6" s="27">
        <v>0.195746</v>
      </c>
      <c r="T6" s="29">
        <v>0.208762</v>
      </c>
      <c r="U6" s="29">
        <v>-8.2233390624025404E-2</v>
      </c>
      <c r="V6" s="29">
        <v>3134</v>
      </c>
      <c r="W6" s="29">
        <v>0.93446637281874201</v>
      </c>
      <c r="X6" s="41" t="s">
        <v>458</v>
      </c>
    </row>
    <row r="7" spans="1:24">
      <c r="A7" s="170"/>
      <c r="B7" s="23" t="s">
        <v>462</v>
      </c>
      <c r="C7" s="24">
        <v>4</v>
      </c>
      <c r="D7" s="24">
        <v>4</v>
      </c>
      <c r="E7" s="24">
        <v>5.8881948421006696</v>
      </c>
      <c r="F7" s="24">
        <v>4861</v>
      </c>
      <c r="G7" s="24">
        <v>4.1667527430323102E-9</v>
      </c>
      <c r="H7" s="25" t="s">
        <v>463</v>
      </c>
      <c r="I7" s="172"/>
      <c r="J7" s="12" t="s">
        <v>462</v>
      </c>
      <c r="K7" s="27">
        <v>5</v>
      </c>
      <c r="L7" s="28">
        <v>4</v>
      </c>
      <c r="M7" s="29">
        <v>3.6424190718811</v>
      </c>
      <c r="N7" s="29">
        <v>2013</v>
      </c>
      <c r="O7" s="29">
        <v>2.7691778800146102E-4</v>
      </c>
      <c r="P7" s="25" t="s">
        <v>463</v>
      </c>
      <c r="Q7" s="170"/>
      <c r="R7" s="12" t="s">
        <v>462</v>
      </c>
      <c r="S7" s="27">
        <v>5</v>
      </c>
      <c r="T7" s="40">
        <v>4</v>
      </c>
      <c r="U7" s="29">
        <v>6.50111042698639</v>
      </c>
      <c r="V7" s="29">
        <v>3218</v>
      </c>
      <c r="W7" s="29">
        <v>9.2080687394811002E-11</v>
      </c>
      <c r="X7" s="41" t="s">
        <v>463</v>
      </c>
    </row>
    <row r="8" spans="1:24">
      <c r="A8" s="170"/>
      <c r="B8" s="23" t="s">
        <v>464</v>
      </c>
      <c r="C8" s="24">
        <v>1140</v>
      </c>
      <c r="D8" s="26">
        <v>1087.5</v>
      </c>
      <c r="E8" s="24">
        <v>6.7830250369442702</v>
      </c>
      <c r="F8" s="24">
        <v>4861</v>
      </c>
      <c r="G8" s="24">
        <v>1.31744947557614E-11</v>
      </c>
      <c r="H8" s="25" t="s">
        <v>463</v>
      </c>
      <c r="I8" s="172"/>
      <c r="J8" s="12" t="s">
        <v>464</v>
      </c>
      <c r="K8" s="27">
        <v>1188</v>
      </c>
      <c r="L8" s="28">
        <v>1149</v>
      </c>
      <c r="M8" s="29">
        <v>2.9511866690633499</v>
      </c>
      <c r="N8" s="29">
        <v>2013</v>
      </c>
      <c r="O8" s="29">
        <v>3.20861855913378E-3</v>
      </c>
      <c r="P8" s="25" t="s">
        <v>463</v>
      </c>
      <c r="Q8" s="170"/>
      <c r="R8" s="12" t="s">
        <v>464</v>
      </c>
      <c r="S8" s="27">
        <v>1137</v>
      </c>
      <c r="T8" s="40">
        <v>1077</v>
      </c>
      <c r="U8" s="29">
        <v>7.1588400142631397</v>
      </c>
      <c r="V8" s="29">
        <v>3218</v>
      </c>
      <c r="W8" s="29">
        <v>1.0034877348840901E-12</v>
      </c>
      <c r="X8" s="41" t="s">
        <v>463</v>
      </c>
    </row>
    <row r="9" spans="1:24">
      <c r="A9" s="170"/>
      <c r="B9" s="23" t="s">
        <v>465</v>
      </c>
      <c r="C9" s="24">
        <v>380</v>
      </c>
      <c r="D9" s="26">
        <v>362.5</v>
      </c>
      <c r="E9" s="24">
        <v>6.7830085109399496</v>
      </c>
      <c r="F9" s="24">
        <v>4861</v>
      </c>
      <c r="G9" s="24">
        <v>1.31759883373752E-11</v>
      </c>
      <c r="H9" s="25" t="s">
        <v>463</v>
      </c>
      <c r="I9" s="172"/>
      <c r="J9" s="12" t="s">
        <v>465</v>
      </c>
      <c r="K9" s="27">
        <v>391</v>
      </c>
      <c r="L9" s="28">
        <v>361.5</v>
      </c>
      <c r="M9" s="29">
        <v>5.0178096825198297</v>
      </c>
      <c r="N9" s="29">
        <v>2013</v>
      </c>
      <c r="O9" s="29">
        <v>5.6855290942549198E-7</v>
      </c>
      <c r="P9" s="25" t="s">
        <v>463</v>
      </c>
      <c r="Q9" s="170"/>
      <c r="R9" s="12" t="s">
        <v>465</v>
      </c>
      <c r="S9" s="27">
        <v>378</v>
      </c>
      <c r="T9" s="40">
        <v>358</v>
      </c>
      <c r="U9" s="29">
        <v>7.1586240730414401</v>
      </c>
      <c r="V9" s="29">
        <v>3218</v>
      </c>
      <c r="W9" s="29">
        <v>1.00504459717381E-12</v>
      </c>
      <c r="X9" s="41" t="s">
        <v>463</v>
      </c>
    </row>
    <row r="10" spans="1:24">
      <c r="A10" s="170"/>
      <c r="B10" s="23" t="s">
        <v>466</v>
      </c>
      <c r="C10" s="24">
        <v>1</v>
      </c>
      <c r="D10" s="24">
        <v>1</v>
      </c>
      <c r="E10" s="24">
        <v>1.46525422771637</v>
      </c>
      <c r="F10" s="24">
        <v>3916</v>
      </c>
      <c r="G10" s="24">
        <v>0.142931850109108</v>
      </c>
      <c r="H10" s="25" t="s">
        <v>458</v>
      </c>
      <c r="I10" s="172"/>
      <c r="J10" s="12" t="s">
        <v>466</v>
      </c>
      <c r="K10" s="27">
        <v>1</v>
      </c>
      <c r="L10" s="28">
        <v>1</v>
      </c>
      <c r="M10" s="29">
        <v>1.8828186157745901</v>
      </c>
      <c r="N10" s="29">
        <v>1525</v>
      </c>
      <c r="O10" s="29">
        <v>5.99151618196168E-2</v>
      </c>
      <c r="P10" s="25" t="s">
        <v>458</v>
      </c>
      <c r="Q10" s="170"/>
      <c r="R10" s="12" t="s">
        <v>466</v>
      </c>
      <c r="S10" s="27">
        <v>1</v>
      </c>
      <c r="T10" s="40">
        <v>1</v>
      </c>
      <c r="U10" s="29">
        <v>3.1793958610439299</v>
      </c>
      <c r="V10" s="29">
        <v>2686</v>
      </c>
      <c r="W10" s="29">
        <v>1.4926174172627601E-3</v>
      </c>
      <c r="X10" s="41" t="s">
        <v>463</v>
      </c>
    </row>
    <row r="11" spans="1:24">
      <c r="A11" s="170"/>
      <c r="B11" s="23" t="s">
        <v>467</v>
      </c>
      <c r="C11" s="24">
        <v>0.73991004299999996</v>
      </c>
      <c r="D11" s="24">
        <v>0.79918745599999996</v>
      </c>
      <c r="E11" s="24">
        <v>-22.982575065686799</v>
      </c>
      <c r="F11" s="24">
        <v>4838</v>
      </c>
      <c r="G11" s="24">
        <v>5.0704646744250298E-111</v>
      </c>
      <c r="H11" s="25" t="s">
        <v>457</v>
      </c>
      <c r="I11" s="172"/>
      <c r="J11" s="12" t="s">
        <v>467</v>
      </c>
      <c r="K11" s="27">
        <v>0.63206607999999997</v>
      </c>
      <c r="L11" s="28">
        <v>0.73332792700000005</v>
      </c>
      <c r="M11" s="29">
        <v>-16.7710712172372</v>
      </c>
      <c r="N11" s="29">
        <v>1913</v>
      </c>
      <c r="O11" s="29">
        <v>5.2750146176086603E-59</v>
      </c>
      <c r="P11" s="25" t="s">
        <v>457</v>
      </c>
      <c r="Q11" s="170"/>
      <c r="R11" s="12" t="s">
        <v>467</v>
      </c>
      <c r="S11" s="27">
        <v>0.58126951049999998</v>
      </c>
      <c r="T11" s="40">
        <v>0.64624123249999998</v>
      </c>
      <c r="U11" s="29">
        <v>-15.3817174033677</v>
      </c>
      <c r="V11" s="29">
        <v>3121</v>
      </c>
      <c r="W11" s="29">
        <v>1.6097236246069299E-51</v>
      </c>
      <c r="X11" s="41" t="s">
        <v>457</v>
      </c>
    </row>
    <row r="12" spans="1:24">
      <c r="A12" s="170" t="s">
        <v>99</v>
      </c>
      <c r="B12" s="23" t="s">
        <v>456</v>
      </c>
      <c r="C12" s="24">
        <v>4.5441000000000002E-2</v>
      </c>
      <c r="D12" s="24">
        <v>5.3841E-2</v>
      </c>
      <c r="E12" s="24">
        <v>-12.3287771942222</v>
      </c>
      <c r="F12" s="24">
        <v>4823</v>
      </c>
      <c r="G12" s="24">
        <v>2.0808512779837402E-34</v>
      </c>
      <c r="H12" s="25" t="s">
        <v>457</v>
      </c>
      <c r="I12" s="172" t="s">
        <v>62</v>
      </c>
      <c r="J12" s="12" t="s">
        <v>456</v>
      </c>
      <c r="K12" s="27">
        <v>7.5453000000000006E-2</v>
      </c>
      <c r="L12" s="28">
        <v>9.5247999999999999E-2</v>
      </c>
      <c r="M12" s="29">
        <v>-10.652122930469201</v>
      </c>
      <c r="N12" s="29">
        <v>1967</v>
      </c>
      <c r="O12" s="29">
        <v>8.4751197965333097E-26</v>
      </c>
      <c r="P12" s="25" t="s">
        <v>457</v>
      </c>
      <c r="Q12" s="170" t="s">
        <v>252</v>
      </c>
      <c r="R12" s="12" t="s">
        <v>456</v>
      </c>
      <c r="S12" s="27">
        <v>4.3015999999999999E-2</v>
      </c>
      <c r="T12" s="40">
        <v>4.5983000000000003E-2</v>
      </c>
      <c r="U12" s="29">
        <v>-2.0839295478900901</v>
      </c>
      <c r="V12" s="29">
        <v>3194</v>
      </c>
      <c r="W12" s="29">
        <v>3.7245875476184298E-2</v>
      </c>
      <c r="X12" s="41" t="s">
        <v>457</v>
      </c>
    </row>
    <row r="13" spans="1:24">
      <c r="A13" s="170"/>
      <c r="B13" s="23" t="s">
        <v>459</v>
      </c>
      <c r="C13" s="24">
        <v>0.2460195</v>
      </c>
      <c r="D13" s="24">
        <v>0.25030049999999998</v>
      </c>
      <c r="E13" s="24">
        <v>-0.72743911894727897</v>
      </c>
      <c r="F13" s="24">
        <v>4823</v>
      </c>
      <c r="G13" s="24">
        <v>0.466992307202719</v>
      </c>
      <c r="H13" s="25" t="s">
        <v>458</v>
      </c>
      <c r="I13" s="172"/>
      <c r="J13" s="12" t="s">
        <v>459</v>
      </c>
      <c r="K13" s="27">
        <v>0.49110900000000002</v>
      </c>
      <c r="L13" s="28">
        <v>0.54307300000000003</v>
      </c>
      <c r="M13" s="29">
        <v>-0.92031558044557304</v>
      </c>
      <c r="N13" s="29">
        <v>1967</v>
      </c>
      <c r="O13" s="29">
        <v>0.35752071993674001</v>
      </c>
      <c r="P13" s="25" t="s">
        <v>458</v>
      </c>
      <c r="Q13" s="170"/>
      <c r="R13" s="12" t="s">
        <v>459</v>
      </c>
      <c r="S13" s="27">
        <v>0.24146999999999999</v>
      </c>
      <c r="T13" s="40">
        <v>0.23835200000000001</v>
      </c>
      <c r="U13" s="29">
        <v>-0.13318231882983</v>
      </c>
      <c r="V13" s="29">
        <v>3194</v>
      </c>
      <c r="W13" s="29">
        <v>0.89405758373639199</v>
      </c>
      <c r="X13" s="41" t="s">
        <v>458</v>
      </c>
    </row>
    <row r="14" spans="1:24">
      <c r="A14" s="170"/>
      <c r="B14" s="23" t="s">
        <v>461</v>
      </c>
      <c r="C14" s="24">
        <v>0.180008</v>
      </c>
      <c r="D14" s="24">
        <v>0.204258</v>
      </c>
      <c r="E14" s="24">
        <v>1.20846098204866</v>
      </c>
      <c r="F14" s="24">
        <v>4823</v>
      </c>
      <c r="G14" s="24">
        <v>0.226929240892939</v>
      </c>
      <c r="H14" s="25" t="s">
        <v>458</v>
      </c>
      <c r="I14" s="172"/>
      <c r="J14" s="12" t="s">
        <v>461</v>
      </c>
      <c r="K14" s="27">
        <v>0.157108</v>
      </c>
      <c r="L14" s="28">
        <v>0.1844085</v>
      </c>
      <c r="M14" s="29">
        <v>1.65276391033121</v>
      </c>
      <c r="N14" s="29">
        <v>1967</v>
      </c>
      <c r="O14" s="29">
        <v>9.8538509669532606E-2</v>
      </c>
      <c r="P14" s="25" t="s">
        <v>458</v>
      </c>
      <c r="Q14" s="170"/>
      <c r="R14" s="12" t="s">
        <v>461</v>
      </c>
      <c r="S14" s="27">
        <v>0.197301</v>
      </c>
      <c r="T14" s="29">
        <v>0.204591</v>
      </c>
      <c r="U14" s="29">
        <v>-7.4966505670081507E-2</v>
      </c>
      <c r="V14" s="29">
        <v>3194</v>
      </c>
      <c r="W14" s="29">
        <v>0.94024605619030399</v>
      </c>
      <c r="X14" s="41" t="s">
        <v>458</v>
      </c>
    </row>
    <row r="15" spans="1:24">
      <c r="A15" s="170"/>
      <c r="B15" s="23" t="s">
        <v>462</v>
      </c>
      <c r="C15" s="24">
        <v>4</v>
      </c>
      <c r="D15" s="24">
        <v>4</v>
      </c>
      <c r="E15" s="24">
        <v>7.0589292168208502</v>
      </c>
      <c r="F15" s="24">
        <v>4885</v>
      </c>
      <c r="G15" s="24">
        <v>1.9132152054779001E-12</v>
      </c>
      <c r="H15" s="25" t="s">
        <v>463</v>
      </c>
      <c r="I15" s="172"/>
      <c r="J15" s="12" t="s">
        <v>462</v>
      </c>
      <c r="K15" s="27">
        <v>5</v>
      </c>
      <c r="L15" s="28">
        <v>4</v>
      </c>
      <c r="M15" s="29">
        <v>2.9425023203960601</v>
      </c>
      <c r="N15" s="29">
        <v>2049</v>
      </c>
      <c r="O15" s="29">
        <v>3.2922798741164198E-3</v>
      </c>
      <c r="P15" s="25" t="s">
        <v>463</v>
      </c>
      <c r="Q15" s="170"/>
      <c r="R15" s="12" t="s">
        <v>462</v>
      </c>
      <c r="S15" s="27">
        <v>5</v>
      </c>
      <c r="T15" s="40">
        <v>4</v>
      </c>
      <c r="U15" s="29">
        <v>6.4391020883934704</v>
      </c>
      <c r="V15" s="29">
        <v>3264</v>
      </c>
      <c r="W15" s="29">
        <v>1.3780286874162799E-10</v>
      </c>
      <c r="X15" s="41" t="s">
        <v>457</v>
      </c>
    </row>
    <row r="16" spans="1:24">
      <c r="A16" s="170"/>
      <c r="B16" s="23" t="s">
        <v>464</v>
      </c>
      <c r="C16" s="24">
        <v>1146</v>
      </c>
      <c r="D16" s="24">
        <v>1089</v>
      </c>
      <c r="E16" s="24">
        <v>8.4436935686450703</v>
      </c>
      <c r="F16" s="24">
        <v>4885</v>
      </c>
      <c r="G16" s="24">
        <v>4.0069224608024601E-17</v>
      </c>
      <c r="H16" s="25" t="s">
        <v>463</v>
      </c>
      <c r="I16" s="172"/>
      <c r="J16" s="12" t="s">
        <v>464</v>
      </c>
      <c r="K16" s="30">
        <v>1183.5</v>
      </c>
      <c r="L16" s="28">
        <v>1131</v>
      </c>
      <c r="M16" s="29">
        <v>2.9177052995851902</v>
      </c>
      <c r="N16" s="29">
        <v>2049</v>
      </c>
      <c r="O16" s="29">
        <v>3.5711300819055601E-3</v>
      </c>
      <c r="P16" s="25" t="s">
        <v>463</v>
      </c>
      <c r="Q16" s="170"/>
      <c r="R16" s="12" t="s">
        <v>464</v>
      </c>
      <c r="S16" s="27">
        <v>1134</v>
      </c>
      <c r="T16" s="29">
        <v>1086</v>
      </c>
      <c r="U16" s="29">
        <v>6.7469408897255896</v>
      </c>
      <c r="V16" s="29">
        <v>3264</v>
      </c>
      <c r="W16" s="29">
        <v>1.7792452574389901E-11</v>
      </c>
      <c r="X16" s="41" t="s">
        <v>463</v>
      </c>
    </row>
    <row r="17" spans="1:24">
      <c r="A17" s="170"/>
      <c r="B17" s="23" t="s">
        <v>465</v>
      </c>
      <c r="C17" s="24">
        <v>382</v>
      </c>
      <c r="D17" s="24">
        <v>363</v>
      </c>
      <c r="E17" s="24">
        <v>8.4436732940351593</v>
      </c>
      <c r="F17" s="24">
        <v>4885</v>
      </c>
      <c r="G17" s="24">
        <v>4.0076078368839198E-17</v>
      </c>
      <c r="H17" s="25" t="s">
        <v>463</v>
      </c>
      <c r="I17" s="172"/>
      <c r="J17" s="12" t="s">
        <v>465</v>
      </c>
      <c r="K17" s="30">
        <v>388.5</v>
      </c>
      <c r="L17" s="28">
        <v>360</v>
      </c>
      <c r="M17" s="29">
        <v>4.3451810377569702</v>
      </c>
      <c r="N17" s="29">
        <v>2049</v>
      </c>
      <c r="O17" s="29">
        <v>1.45964032081769E-5</v>
      </c>
      <c r="P17" s="25" t="s">
        <v>463</v>
      </c>
      <c r="Q17" s="170"/>
      <c r="R17" s="12" t="s">
        <v>465</v>
      </c>
      <c r="S17" s="27">
        <v>377</v>
      </c>
      <c r="T17" s="29">
        <v>361</v>
      </c>
      <c r="U17" s="29">
        <v>6.7467197917057904</v>
      </c>
      <c r="V17" s="29">
        <v>3264</v>
      </c>
      <c r="W17" s="29">
        <v>1.78192006791452E-11</v>
      </c>
      <c r="X17" s="41" t="s">
        <v>463</v>
      </c>
    </row>
    <row r="18" spans="1:24">
      <c r="A18" s="170"/>
      <c r="B18" s="23" t="s">
        <v>466</v>
      </c>
      <c r="C18" s="24">
        <v>1</v>
      </c>
      <c r="D18" s="24">
        <v>1</v>
      </c>
      <c r="E18" s="24">
        <v>1.38636874710324</v>
      </c>
      <c r="F18" s="24">
        <v>3939</v>
      </c>
      <c r="G18" s="24">
        <v>0.16571279803981601</v>
      </c>
      <c r="H18" s="25" t="s">
        <v>458</v>
      </c>
      <c r="I18" s="172"/>
      <c r="J18" s="12" t="s">
        <v>466</v>
      </c>
      <c r="K18" s="27">
        <v>1</v>
      </c>
      <c r="L18" s="28">
        <v>1</v>
      </c>
      <c r="M18" s="29">
        <v>1.6426158937392601</v>
      </c>
      <c r="N18" s="29">
        <v>1548</v>
      </c>
      <c r="O18" s="29">
        <v>0.100665527054279</v>
      </c>
      <c r="P18" s="25" t="s">
        <v>458</v>
      </c>
      <c r="Q18" s="170"/>
      <c r="R18" s="12" t="s">
        <v>466</v>
      </c>
      <c r="S18" s="27">
        <v>1</v>
      </c>
      <c r="T18" s="29">
        <v>1</v>
      </c>
      <c r="U18" s="29">
        <v>3.10400853373321</v>
      </c>
      <c r="V18" s="29">
        <v>2747</v>
      </c>
      <c r="W18" s="29">
        <v>1.9286191885895601E-3</v>
      </c>
      <c r="X18" s="41" t="s">
        <v>463</v>
      </c>
    </row>
    <row r="19" spans="1:24">
      <c r="A19" s="170"/>
      <c r="B19" s="23" t="s">
        <v>467</v>
      </c>
      <c r="C19" s="24">
        <v>0.74155226500000004</v>
      </c>
      <c r="D19" s="24">
        <v>0.79932006499999997</v>
      </c>
      <c r="E19" s="24">
        <v>-21.182322499581101</v>
      </c>
      <c r="F19" s="24">
        <v>4859</v>
      </c>
      <c r="G19" s="24">
        <v>2.5215261089565099E-95</v>
      </c>
      <c r="H19" s="25" t="s">
        <v>457</v>
      </c>
      <c r="I19" s="172"/>
      <c r="J19" s="12" t="s">
        <v>467</v>
      </c>
      <c r="K19" s="27">
        <v>0.64543013500000002</v>
      </c>
      <c r="L19" s="28">
        <v>0.73625388999999997</v>
      </c>
      <c r="M19" s="29">
        <v>-16.018870604974101</v>
      </c>
      <c r="N19" s="29">
        <v>1939</v>
      </c>
      <c r="O19" s="29">
        <v>2.4694166556809401E-54</v>
      </c>
      <c r="P19" s="25" t="s">
        <v>457</v>
      </c>
      <c r="Q19" s="170"/>
      <c r="R19" s="12" t="s">
        <v>467</v>
      </c>
      <c r="S19" s="27">
        <v>0.58683733299999996</v>
      </c>
      <c r="T19" s="40">
        <v>0.65304775000000004</v>
      </c>
      <c r="U19" s="29">
        <v>-14.8758049776646</v>
      </c>
      <c r="V19" s="29">
        <v>3198</v>
      </c>
      <c r="W19" s="29">
        <v>1.9019361514471601E-48</v>
      </c>
      <c r="X19" s="41" t="s">
        <v>457</v>
      </c>
    </row>
    <row r="20" spans="1:24">
      <c r="A20" s="170" t="s">
        <v>292</v>
      </c>
      <c r="B20" s="23" t="s">
        <v>456</v>
      </c>
      <c r="C20" s="24">
        <v>4.4339999999999997E-2</v>
      </c>
      <c r="D20" s="24">
        <v>5.4065000000000002E-2</v>
      </c>
      <c r="E20" s="24">
        <v>-13.9271510456622</v>
      </c>
      <c r="F20" s="24">
        <v>4753</v>
      </c>
      <c r="G20" s="24">
        <v>3.03515894979934E-43</v>
      </c>
      <c r="H20" s="25" t="s">
        <v>457</v>
      </c>
      <c r="I20" s="172" t="s">
        <v>72</v>
      </c>
      <c r="J20" s="12" t="s">
        <v>456</v>
      </c>
      <c r="K20" s="27">
        <v>7.6143000000000002E-2</v>
      </c>
      <c r="L20" s="28">
        <v>9.5017000000000004E-2</v>
      </c>
      <c r="M20" s="29">
        <v>-10.3855072670256</v>
      </c>
      <c r="N20" s="29">
        <v>1968</v>
      </c>
      <c r="O20" s="29">
        <v>1.2335769015298701E-24</v>
      </c>
      <c r="P20" s="25" t="s">
        <v>457</v>
      </c>
      <c r="Q20" s="170" t="s">
        <v>76</v>
      </c>
      <c r="R20" s="12" t="s">
        <v>456</v>
      </c>
      <c r="S20" s="27">
        <v>4.3722499999999997E-2</v>
      </c>
      <c r="T20" s="40">
        <v>4.5691000000000002E-2</v>
      </c>
      <c r="U20" s="29">
        <v>-2.0326494725351698</v>
      </c>
      <c r="V20" s="29">
        <v>3169</v>
      </c>
      <c r="W20" s="29">
        <v>4.2171159414830399E-2</v>
      </c>
      <c r="X20" s="41" t="s">
        <v>457</v>
      </c>
    </row>
    <row r="21" spans="1:24">
      <c r="A21" s="170"/>
      <c r="B21" s="23" t="s">
        <v>459</v>
      </c>
      <c r="C21" s="24">
        <v>0.241589</v>
      </c>
      <c r="D21" s="24">
        <v>0.252971</v>
      </c>
      <c r="E21" s="24">
        <v>-2.2037186341791801</v>
      </c>
      <c r="F21" s="24">
        <v>4753</v>
      </c>
      <c r="G21" s="24">
        <v>2.75919179311972E-2</v>
      </c>
      <c r="H21" s="25" t="s">
        <v>457</v>
      </c>
      <c r="I21" s="172"/>
      <c r="J21" s="12" t="s">
        <v>459</v>
      </c>
      <c r="K21" s="27">
        <v>0.50165099999999996</v>
      </c>
      <c r="L21" s="28">
        <v>0.53854500000000005</v>
      </c>
      <c r="M21" s="29">
        <v>-1.4547352380802301</v>
      </c>
      <c r="N21" s="29">
        <v>1968</v>
      </c>
      <c r="O21" s="29">
        <v>0.145902045121654</v>
      </c>
      <c r="P21" s="25" t="s">
        <v>458</v>
      </c>
      <c r="Q21" s="170"/>
      <c r="R21" s="12" t="s">
        <v>459</v>
      </c>
      <c r="S21" s="27">
        <v>0.24410950000000001</v>
      </c>
      <c r="T21" s="40">
        <v>0.235485</v>
      </c>
      <c r="U21" s="29">
        <v>0.54370356368450201</v>
      </c>
      <c r="V21" s="29">
        <v>3169</v>
      </c>
      <c r="W21" s="29">
        <v>0.58668372534041902</v>
      </c>
      <c r="X21" s="41" t="s">
        <v>458</v>
      </c>
    </row>
    <row r="22" spans="1:24">
      <c r="A22" s="170"/>
      <c r="B22" s="23" t="s">
        <v>461</v>
      </c>
      <c r="C22" s="24">
        <v>0.17911099999999999</v>
      </c>
      <c r="D22" s="24">
        <v>0.20571200000000001</v>
      </c>
      <c r="E22" s="24">
        <v>1.6363877899156201</v>
      </c>
      <c r="F22" s="24">
        <v>4753</v>
      </c>
      <c r="G22" s="24">
        <v>0.10182465998085601</v>
      </c>
      <c r="H22" s="25" t="s">
        <v>458</v>
      </c>
      <c r="I22" s="172"/>
      <c r="J22" s="12" t="s">
        <v>461</v>
      </c>
      <c r="K22" s="27">
        <v>0.15831600000000001</v>
      </c>
      <c r="L22" s="28">
        <v>0.18053</v>
      </c>
      <c r="M22" s="27">
        <v>2.4676111370432698</v>
      </c>
      <c r="N22" s="29">
        <v>1968</v>
      </c>
      <c r="O22" s="29">
        <v>1.3686324722145199E-2</v>
      </c>
      <c r="P22" s="25" t="s">
        <v>457</v>
      </c>
      <c r="Q22" s="170"/>
      <c r="R22" s="12" t="s">
        <v>461</v>
      </c>
      <c r="S22" s="27">
        <v>0.1917595</v>
      </c>
      <c r="T22" s="40">
        <v>0.21054600000000001</v>
      </c>
      <c r="U22" s="29">
        <v>-1.0404667254193201</v>
      </c>
      <c r="V22" s="29">
        <v>3169</v>
      </c>
      <c r="W22" s="29">
        <v>0.298202488565668</v>
      </c>
      <c r="X22" s="41" t="s">
        <v>458</v>
      </c>
    </row>
    <row r="23" spans="1:24">
      <c r="A23" s="170"/>
      <c r="B23" s="23" t="s">
        <v>462</v>
      </c>
      <c r="C23" s="24">
        <v>4</v>
      </c>
      <c r="D23" s="24">
        <v>4</v>
      </c>
      <c r="E23" s="24">
        <v>7.23839931962139</v>
      </c>
      <c r="F23" s="24">
        <v>4814</v>
      </c>
      <c r="G23" s="24">
        <v>5.2585475591329402E-13</v>
      </c>
      <c r="H23" s="25" t="s">
        <v>463</v>
      </c>
      <c r="I23" s="172"/>
      <c r="J23" s="12" t="s">
        <v>462</v>
      </c>
      <c r="K23" s="27">
        <v>5</v>
      </c>
      <c r="L23" s="28">
        <v>4</v>
      </c>
      <c r="M23" s="27">
        <v>3.3798866098748999</v>
      </c>
      <c r="N23" s="27">
        <v>2044</v>
      </c>
      <c r="O23" s="29">
        <v>7.3878527145777395E-4</v>
      </c>
      <c r="P23" s="25" t="s">
        <v>463</v>
      </c>
      <c r="Q23" s="170"/>
      <c r="R23" s="12" t="s">
        <v>462</v>
      </c>
      <c r="S23" s="27">
        <v>5</v>
      </c>
      <c r="T23" s="40">
        <v>4</v>
      </c>
      <c r="U23" s="29">
        <v>4.8766925910933301</v>
      </c>
      <c r="V23" s="29">
        <v>3227</v>
      </c>
      <c r="W23" s="29">
        <v>1.1309521550160401E-6</v>
      </c>
      <c r="X23" s="41" t="s">
        <v>463</v>
      </c>
    </row>
    <row r="24" spans="1:24">
      <c r="A24" s="170"/>
      <c r="B24" s="23" t="s">
        <v>464</v>
      </c>
      <c r="C24" s="24">
        <v>1143</v>
      </c>
      <c r="D24" s="24">
        <v>1086</v>
      </c>
      <c r="E24" s="24">
        <v>8.5078734197814008</v>
      </c>
      <c r="F24" s="24">
        <v>4814</v>
      </c>
      <c r="G24" s="24">
        <v>2.3364952724714E-17</v>
      </c>
      <c r="H24" s="25" t="s">
        <v>463</v>
      </c>
      <c r="I24" s="172"/>
      <c r="J24" s="12" t="s">
        <v>464</v>
      </c>
      <c r="K24" s="27">
        <v>1182</v>
      </c>
      <c r="L24" s="28">
        <v>1134</v>
      </c>
      <c r="M24" s="27">
        <v>3.3358608657505702</v>
      </c>
      <c r="N24" s="27">
        <v>2044</v>
      </c>
      <c r="O24" s="29">
        <v>8.6819775074040996E-4</v>
      </c>
      <c r="P24" s="25" t="s">
        <v>463</v>
      </c>
      <c r="Q24" s="170"/>
      <c r="R24" s="12" t="s">
        <v>464</v>
      </c>
      <c r="S24" s="27">
        <v>1140</v>
      </c>
      <c r="T24" s="40">
        <v>1092</v>
      </c>
      <c r="U24" s="29">
        <v>6.3160871637432301</v>
      </c>
      <c r="V24" s="29">
        <v>3227</v>
      </c>
      <c r="W24" s="29">
        <v>3.0501256648355398E-10</v>
      </c>
      <c r="X24" s="41" t="s">
        <v>463</v>
      </c>
    </row>
    <row r="25" spans="1:24">
      <c r="A25" s="170"/>
      <c r="B25" s="23" t="s">
        <v>465</v>
      </c>
      <c r="C25" s="24">
        <v>381</v>
      </c>
      <c r="D25" s="24">
        <v>362</v>
      </c>
      <c r="E25" s="24">
        <v>8.5079170367573607</v>
      </c>
      <c r="F25" s="24">
        <v>4814</v>
      </c>
      <c r="G25" s="24">
        <v>2.3356297390089301E-17</v>
      </c>
      <c r="H25" s="25" t="s">
        <v>463</v>
      </c>
      <c r="I25" s="172"/>
      <c r="J25" s="12" t="s">
        <v>465</v>
      </c>
      <c r="K25" s="27">
        <v>390</v>
      </c>
      <c r="L25" s="28">
        <v>361</v>
      </c>
      <c r="M25" s="29">
        <v>5.4500594153739899</v>
      </c>
      <c r="N25" s="29">
        <v>2044</v>
      </c>
      <c r="O25" s="29">
        <v>5.6432885017839003E-8</v>
      </c>
      <c r="P25" s="25" t="s">
        <v>463</v>
      </c>
      <c r="Q25" s="170"/>
      <c r="R25" s="12" t="s">
        <v>465</v>
      </c>
      <c r="S25" s="27">
        <v>379</v>
      </c>
      <c r="T25" s="40">
        <v>363</v>
      </c>
      <c r="U25" s="29">
        <v>6.3159586787941304</v>
      </c>
      <c r="V25" s="29">
        <v>3227</v>
      </c>
      <c r="W25" s="29">
        <v>3.0526301986616001E-10</v>
      </c>
      <c r="X25" s="41" t="s">
        <v>463</v>
      </c>
    </row>
    <row r="26" spans="1:24">
      <c r="A26" s="170"/>
      <c r="B26" s="23" t="s">
        <v>466</v>
      </c>
      <c r="C26" s="24">
        <v>1</v>
      </c>
      <c r="D26" s="24">
        <v>1</v>
      </c>
      <c r="E26" s="24">
        <v>2.22346504032063</v>
      </c>
      <c r="F26" s="24">
        <v>3878</v>
      </c>
      <c r="G26" s="24">
        <v>2.62418649800336E-2</v>
      </c>
      <c r="H26" s="25" t="s">
        <v>463</v>
      </c>
      <c r="I26" s="172"/>
      <c r="J26" s="12" t="s">
        <v>466</v>
      </c>
      <c r="K26" s="27">
        <v>1</v>
      </c>
      <c r="L26" s="28">
        <v>1</v>
      </c>
      <c r="M26" s="29">
        <v>2.8844051560257</v>
      </c>
      <c r="N26" s="29">
        <v>1553</v>
      </c>
      <c r="O26" s="29">
        <v>3.9756198049960998E-3</v>
      </c>
      <c r="P26" s="25" t="s">
        <v>463</v>
      </c>
      <c r="Q26" s="170"/>
      <c r="R26" s="12" t="s">
        <v>466</v>
      </c>
      <c r="S26" s="27">
        <v>1</v>
      </c>
      <c r="T26" s="29">
        <v>1</v>
      </c>
      <c r="U26" s="29">
        <v>1.65699235127773</v>
      </c>
      <c r="V26" s="29">
        <v>2750</v>
      </c>
      <c r="W26" s="29">
        <v>9.7635092265778697E-2</v>
      </c>
      <c r="X26" s="41" t="s">
        <v>458</v>
      </c>
    </row>
    <row r="27" spans="1:24">
      <c r="A27" s="170"/>
      <c r="B27" s="23" t="s">
        <v>467</v>
      </c>
      <c r="C27" s="24">
        <v>0.73705343349999997</v>
      </c>
      <c r="D27" s="24">
        <v>0.79903582500000003</v>
      </c>
      <c r="E27" s="24">
        <v>-23.290114538361198</v>
      </c>
      <c r="F27" s="24">
        <v>4791</v>
      </c>
      <c r="G27" s="24">
        <v>9.4174381695961905E-114</v>
      </c>
      <c r="H27" s="25" t="s">
        <v>457</v>
      </c>
      <c r="I27" s="172"/>
      <c r="J27" s="12" t="s">
        <v>467</v>
      </c>
      <c r="K27" s="27">
        <v>0.6405331755</v>
      </c>
      <c r="L27" s="28">
        <v>0.73467467900000005</v>
      </c>
      <c r="M27" s="29">
        <v>-15.3125991765626</v>
      </c>
      <c r="N27" s="29">
        <v>1933</v>
      </c>
      <c r="O27" s="29">
        <v>4.8215100247171303E-50</v>
      </c>
      <c r="P27" s="25" t="s">
        <v>457</v>
      </c>
      <c r="Q27" s="170"/>
      <c r="R27" s="12" t="s">
        <v>467</v>
      </c>
      <c r="S27" s="27">
        <v>0.59016119349999996</v>
      </c>
      <c r="T27" s="40">
        <v>0.64348968449999999</v>
      </c>
      <c r="U27" s="29">
        <v>-10.702610541652099</v>
      </c>
      <c r="V27" s="29">
        <v>3175</v>
      </c>
      <c r="W27" s="29">
        <v>2.7622144883211903E-26</v>
      </c>
      <c r="X27" s="41" t="s">
        <v>457</v>
      </c>
    </row>
    <row r="28" spans="1:24">
      <c r="A28" s="170" t="s">
        <v>135</v>
      </c>
      <c r="B28" s="23" t="s">
        <v>456</v>
      </c>
      <c r="C28" s="24">
        <v>4.4739000000000001E-2</v>
      </c>
      <c r="D28" s="24">
        <v>5.3663000000000002E-2</v>
      </c>
      <c r="E28" s="24">
        <v>-13.234505520410799</v>
      </c>
      <c r="F28" s="24">
        <v>4784</v>
      </c>
      <c r="G28" s="24">
        <v>2.7007099373900301E-39</v>
      </c>
      <c r="H28" s="25" t="s">
        <v>457</v>
      </c>
      <c r="I28" s="172" t="s">
        <v>82</v>
      </c>
      <c r="J28" s="12" t="s">
        <v>456</v>
      </c>
      <c r="K28" s="27">
        <v>7.5507000000000005E-2</v>
      </c>
      <c r="L28" s="28">
        <v>9.5721000000000001E-2</v>
      </c>
      <c r="M28" s="27">
        <v>-10.394934351222499</v>
      </c>
      <c r="N28" s="29">
        <v>1972</v>
      </c>
      <c r="O28" s="29">
        <v>1.1200398587305301E-24</v>
      </c>
      <c r="P28" s="25" t="s">
        <v>457</v>
      </c>
      <c r="Q28" s="170" t="s">
        <v>254</v>
      </c>
      <c r="R28" s="12" t="s">
        <v>456</v>
      </c>
      <c r="S28" s="27">
        <v>4.2145000000000002E-2</v>
      </c>
      <c r="T28" s="40">
        <v>4.5317999999999997E-2</v>
      </c>
      <c r="U28" s="29">
        <v>-2.8592714785840898</v>
      </c>
      <c r="V28" s="29">
        <v>3070</v>
      </c>
      <c r="W28" s="29">
        <v>4.2747989707802303E-3</v>
      </c>
      <c r="X28" s="41" t="s">
        <v>457</v>
      </c>
    </row>
    <row r="29" spans="1:24">
      <c r="A29" s="170"/>
      <c r="B29" s="23" t="s">
        <v>459</v>
      </c>
      <c r="C29" s="24">
        <v>0.241865</v>
      </c>
      <c r="D29" s="24">
        <v>0.25344100000000003</v>
      </c>
      <c r="E29" s="24">
        <v>-1.4319936949277099</v>
      </c>
      <c r="F29" s="24">
        <v>4784</v>
      </c>
      <c r="G29" s="24">
        <v>0.15221095564317799</v>
      </c>
      <c r="H29" s="25" t="s">
        <v>458</v>
      </c>
      <c r="I29" s="172"/>
      <c r="J29" s="12" t="s">
        <v>459</v>
      </c>
      <c r="K29" s="27">
        <v>0.491365</v>
      </c>
      <c r="L29" s="28">
        <v>0.53921300000000005</v>
      </c>
      <c r="M29" s="27">
        <v>-2.1404416105491602</v>
      </c>
      <c r="N29" s="29">
        <v>1972</v>
      </c>
      <c r="O29" s="29">
        <v>3.2441432007327402E-2</v>
      </c>
      <c r="P29" s="25" t="s">
        <v>457</v>
      </c>
      <c r="Q29" s="170"/>
      <c r="R29" s="12" t="s">
        <v>459</v>
      </c>
      <c r="S29" s="27">
        <v>0.23416400000000001</v>
      </c>
      <c r="T29" s="40">
        <v>0.23735400000000001</v>
      </c>
      <c r="U29" s="29">
        <v>-0.11108050760143801</v>
      </c>
      <c r="V29" s="29">
        <v>3070</v>
      </c>
      <c r="W29" s="29">
        <v>0.91155976695184104</v>
      </c>
      <c r="X29" s="41" t="s">
        <v>458</v>
      </c>
    </row>
    <row r="30" spans="1:24">
      <c r="A30" s="170"/>
      <c r="B30" s="23" t="s">
        <v>461</v>
      </c>
      <c r="C30" s="24">
        <v>0.17873</v>
      </c>
      <c r="D30" s="24">
        <v>0.20644100000000001</v>
      </c>
      <c r="E30" s="24">
        <v>1.2526693761115699</v>
      </c>
      <c r="F30" s="24">
        <v>4784</v>
      </c>
      <c r="G30" s="24">
        <v>0.21038728365742701</v>
      </c>
      <c r="H30" s="25" t="s">
        <v>458</v>
      </c>
      <c r="I30" s="172"/>
      <c r="J30" s="12" t="s">
        <v>461</v>
      </c>
      <c r="K30" s="29">
        <v>0.15834200000000001</v>
      </c>
      <c r="L30" s="28">
        <v>0.183696</v>
      </c>
      <c r="M30" s="29">
        <v>2.0060637327045501</v>
      </c>
      <c r="N30" s="29">
        <v>1972</v>
      </c>
      <c r="O30" s="29">
        <v>4.4985792811477798E-2</v>
      </c>
      <c r="P30" s="25" t="s">
        <v>457</v>
      </c>
      <c r="Q30" s="170"/>
      <c r="R30" s="12" t="s">
        <v>461</v>
      </c>
      <c r="S30" s="27">
        <v>0.194245</v>
      </c>
      <c r="T30" s="29">
        <v>0.20919299999999999</v>
      </c>
      <c r="U30" s="29">
        <v>0.46620633914777099</v>
      </c>
      <c r="V30" s="29">
        <v>3070</v>
      </c>
      <c r="W30" s="29">
        <v>0.64110088858847802</v>
      </c>
      <c r="X30" s="41" t="s">
        <v>458</v>
      </c>
    </row>
    <row r="31" spans="1:24">
      <c r="A31" s="170"/>
      <c r="B31" s="23" t="s">
        <v>462</v>
      </c>
      <c r="C31" s="24">
        <v>4</v>
      </c>
      <c r="D31" s="24">
        <v>4</v>
      </c>
      <c r="E31" s="24">
        <v>7.88488530532236</v>
      </c>
      <c r="F31" s="24">
        <v>4845</v>
      </c>
      <c r="G31" s="24">
        <v>3.8610221646259499E-15</v>
      </c>
      <c r="H31" s="25" t="s">
        <v>463</v>
      </c>
      <c r="I31" s="172"/>
      <c r="J31" s="12" t="s">
        <v>462</v>
      </c>
      <c r="K31" s="27">
        <v>5</v>
      </c>
      <c r="L31" s="28">
        <v>4</v>
      </c>
      <c r="M31" s="29">
        <v>3.48757269794325</v>
      </c>
      <c r="N31" s="29">
        <v>2052</v>
      </c>
      <c r="O31" s="29">
        <v>4.9768913748592699E-4</v>
      </c>
      <c r="P31" s="25" t="s">
        <v>463</v>
      </c>
      <c r="Q31" s="170"/>
      <c r="R31" s="12" t="s">
        <v>462</v>
      </c>
      <c r="S31" s="27">
        <v>5</v>
      </c>
      <c r="T31" s="40">
        <v>5</v>
      </c>
      <c r="U31" s="29">
        <v>4.6264576836987903</v>
      </c>
      <c r="V31" s="29">
        <v>3126</v>
      </c>
      <c r="W31" s="29">
        <v>3.8708626348145698E-6</v>
      </c>
      <c r="X31" s="41" t="s">
        <v>463</v>
      </c>
    </row>
    <row r="32" spans="1:24">
      <c r="A32" s="170"/>
      <c r="B32" s="23" t="s">
        <v>464</v>
      </c>
      <c r="C32" s="24">
        <v>1146</v>
      </c>
      <c r="D32" s="24">
        <v>1089</v>
      </c>
      <c r="E32" s="24">
        <v>9.2554730371704501</v>
      </c>
      <c r="F32" s="24">
        <v>4845</v>
      </c>
      <c r="G32" s="24">
        <v>3.1280736416176102E-20</v>
      </c>
      <c r="H32" s="25" t="s">
        <v>463</v>
      </c>
      <c r="I32" s="172"/>
      <c r="J32" s="12" t="s">
        <v>464</v>
      </c>
      <c r="K32" s="29">
        <v>1182</v>
      </c>
      <c r="L32" s="28">
        <v>1134</v>
      </c>
      <c r="M32" s="29">
        <v>4.1783321850264601</v>
      </c>
      <c r="N32" s="29">
        <v>2052</v>
      </c>
      <c r="O32" s="29">
        <v>3.0811434417581701E-5</v>
      </c>
      <c r="P32" s="25" t="s">
        <v>463</v>
      </c>
      <c r="Q32" s="170"/>
      <c r="R32" s="12" t="s">
        <v>464</v>
      </c>
      <c r="S32" s="27">
        <v>1143</v>
      </c>
      <c r="T32" s="40">
        <v>1095</v>
      </c>
      <c r="U32" s="29">
        <v>6.5212785757007401</v>
      </c>
      <c r="V32" s="29">
        <v>3126</v>
      </c>
      <c r="W32" s="29">
        <v>8.0994430314009504E-11</v>
      </c>
      <c r="X32" s="41" t="s">
        <v>463</v>
      </c>
    </row>
    <row r="33" spans="1:24">
      <c r="A33" s="170"/>
      <c r="B33" s="23" t="s">
        <v>465</v>
      </c>
      <c r="C33" s="24">
        <v>382</v>
      </c>
      <c r="D33" s="24">
        <v>363</v>
      </c>
      <c r="E33" s="24">
        <v>9.2554504287853305</v>
      </c>
      <c r="F33" s="24">
        <v>4845</v>
      </c>
      <c r="G33" s="24">
        <v>3.1287242294606498E-20</v>
      </c>
      <c r="H33" s="25" t="s">
        <v>463</v>
      </c>
      <c r="I33" s="172"/>
      <c r="J33" s="12" t="s">
        <v>465</v>
      </c>
      <c r="K33" s="27">
        <v>389</v>
      </c>
      <c r="L33" s="28">
        <v>361</v>
      </c>
      <c r="M33" s="29">
        <v>6.3008196533459504</v>
      </c>
      <c r="N33" s="29">
        <v>2052</v>
      </c>
      <c r="O33" s="29">
        <v>3.6128812761913798E-10</v>
      </c>
      <c r="P33" s="25" t="s">
        <v>463</v>
      </c>
      <c r="Q33" s="170"/>
      <c r="R33" s="12" t="s">
        <v>465</v>
      </c>
      <c r="S33" s="27">
        <v>380</v>
      </c>
      <c r="T33" s="40">
        <v>364</v>
      </c>
      <c r="U33" s="29">
        <v>6.5211526822757699</v>
      </c>
      <c r="V33" s="29">
        <v>3126</v>
      </c>
      <c r="W33" s="29">
        <v>8.1061536836982106E-11</v>
      </c>
      <c r="X33" s="41" t="s">
        <v>463</v>
      </c>
    </row>
    <row r="34" spans="1:24">
      <c r="A34" s="170"/>
      <c r="B34" s="23" t="s">
        <v>466</v>
      </c>
      <c r="C34" s="24">
        <v>1</v>
      </c>
      <c r="D34" s="24">
        <v>1</v>
      </c>
      <c r="E34" s="24">
        <v>1.77805496046443</v>
      </c>
      <c r="F34" s="24">
        <v>3903</v>
      </c>
      <c r="G34" s="24">
        <v>7.5472663625971007E-2</v>
      </c>
      <c r="H34" s="25" t="s">
        <v>458</v>
      </c>
      <c r="I34" s="172"/>
      <c r="J34" s="12" t="s">
        <v>466</v>
      </c>
      <c r="K34" s="27">
        <v>1</v>
      </c>
      <c r="L34" s="28">
        <v>1</v>
      </c>
      <c r="M34" s="29">
        <v>2.8998582023849799</v>
      </c>
      <c r="N34" s="29">
        <v>1550</v>
      </c>
      <c r="O34" s="29">
        <v>3.78591519648845E-3</v>
      </c>
      <c r="P34" s="25" t="s">
        <v>463</v>
      </c>
      <c r="Q34" s="170"/>
      <c r="R34" s="12" t="s">
        <v>466</v>
      </c>
      <c r="S34" s="27">
        <v>1</v>
      </c>
      <c r="T34" s="29">
        <v>1</v>
      </c>
      <c r="U34" s="29">
        <v>2.7678510316627301</v>
      </c>
      <c r="V34" s="29">
        <v>2649</v>
      </c>
      <c r="W34" s="29">
        <v>5.6819570318690799E-3</v>
      </c>
      <c r="X34" s="41" t="s">
        <v>463</v>
      </c>
    </row>
    <row r="35" spans="1:24">
      <c r="A35" s="170"/>
      <c r="B35" s="23" t="s">
        <v>467</v>
      </c>
      <c r="C35" s="24">
        <v>0.73868312800000002</v>
      </c>
      <c r="D35" s="24">
        <v>0.799887189</v>
      </c>
      <c r="E35" s="24">
        <v>-23.2291714975369</v>
      </c>
      <c r="F35" s="24">
        <v>4822</v>
      </c>
      <c r="G35" s="24">
        <v>3.0986921557013702E-113</v>
      </c>
      <c r="H35" s="25" t="s">
        <v>457</v>
      </c>
      <c r="I35" s="172"/>
      <c r="J35" s="12" t="s">
        <v>467</v>
      </c>
      <c r="K35" s="27">
        <v>0.64055050199999997</v>
      </c>
      <c r="L35" s="28">
        <v>0.73633468999999996</v>
      </c>
      <c r="M35" s="29">
        <v>-16.481770020777301</v>
      </c>
      <c r="N35" s="29">
        <v>1938</v>
      </c>
      <c r="O35" s="29">
        <v>3.2237916991337101E-57</v>
      </c>
      <c r="P35" s="25" t="s">
        <v>457</v>
      </c>
      <c r="Q35" s="170"/>
      <c r="R35" s="12" t="s">
        <v>467</v>
      </c>
      <c r="S35" s="27">
        <v>0.58665410149999997</v>
      </c>
      <c r="T35" s="40">
        <v>0.62903056449999994</v>
      </c>
      <c r="U35" s="29">
        <v>-9.9535916044601294</v>
      </c>
      <c r="V35" s="29">
        <v>3083</v>
      </c>
      <c r="W35" s="29">
        <v>5.3866691434495504E-23</v>
      </c>
      <c r="X35" s="41" t="s">
        <v>457</v>
      </c>
    </row>
    <row r="36" spans="1:24">
      <c r="A36" s="170" t="s">
        <v>139</v>
      </c>
      <c r="B36" s="23" t="s">
        <v>456</v>
      </c>
      <c r="C36" s="24">
        <v>4.5337000000000002E-2</v>
      </c>
      <c r="D36" s="24">
        <v>5.3788999999999997E-2</v>
      </c>
      <c r="E36" s="24">
        <v>-12.9746195950122</v>
      </c>
      <c r="F36" s="24">
        <v>4760</v>
      </c>
      <c r="G36" s="24">
        <v>7.4240805879172196E-38</v>
      </c>
      <c r="H36" s="25" t="s">
        <v>457</v>
      </c>
      <c r="I36" s="172" t="s">
        <v>293</v>
      </c>
      <c r="J36" s="12" t="s">
        <v>456</v>
      </c>
      <c r="K36" s="27">
        <v>7.5326500000000005E-2</v>
      </c>
      <c r="L36" s="28">
        <v>9.5944500000000002E-2</v>
      </c>
      <c r="M36" s="29">
        <v>-11.0279887310927</v>
      </c>
      <c r="N36" s="29">
        <v>1969</v>
      </c>
      <c r="O36" s="29">
        <v>1.75261004347618E-27</v>
      </c>
      <c r="P36" s="25" t="s">
        <v>458</v>
      </c>
      <c r="Q36" s="170" t="s">
        <v>294</v>
      </c>
      <c r="R36" s="12" t="s">
        <v>456</v>
      </c>
      <c r="S36" s="27">
        <v>4.3092499999999999E-2</v>
      </c>
      <c r="T36" s="40">
        <v>4.6945500000000001E-2</v>
      </c>
      <c r="U36" s="29">
        <v>-3.5393887353485698</v>
      </c>
      <c r="V36" s="29">
        <v>3255</v>
      </c>
      <c r="W36" s="29">
        <v>4.0666718702394498E-4</v>
      </c>
      <c r="X36" s="41" t="s">
        <v>457</v>
      </c>
    </row>
    <row r="37" spans="1:24">
      <c r="A37" s="170"/>
      <c r="B37" s="23" t="s">
        <v>459</v>
      </c>
      <c r="C37" s="24">
        <v>0.243705</v>
      </c>
      <c r="D37" s="24">
        <v>0.25185000000000002</v>
      </c>
      <c r="E37" s="24">
        <v>-0.64102618807070499</v>
      </c>
      <c r="F37" s="24">
        <v>4760</v>
      </c>
      <c r="G37" s="24">
        <v>0.52153652910067605</v>
      </c>
      <c r="H37" s="25" t="s">
        <v>458</v>
      </c>
      <c r="I37" s="172"/>
      <c r="J37" s="12" t="s">
        <v>459</v>
      </c>
      <c r="K37" s="29">
        <v>0.5001295</v>
      </c>
      <c r="L37" s="28">
        <v>0.54393599999999998</v>
      </c>
      <c r="M37" s="29">
        <v>-2.0851057335438901</v>
      </c>
      <c r="N37" s="29">
        <v>1969</v>
      </c>
      <c r="O37" s="29">
        <v>3.7188231588270899E-2</v>
      </c>
      <c r="P37" s="25" t="s">
        <v>457</v>
      </c>
      <c r="Q37" s="170"/>
      <c r="R37" s="12" t="s">
        <v>459</v>
      </c>
      <c r="S37" s="27">
        <v>0.243701</v>
      </c>
      <c r="T37" s="29">
        <v>0.237399</v>
      </c>
      <c r="U37" s="29">
        <v>-0.74870008266797095</v>
      </c>
      <c r="V37" s="29">
        <v>3255</v>
      </c>
      <c r="W37" s="29">
        <v>0.45409208997063</v>
      </c>
      <c r="X37" s="41" t="s">
        <v>458</v>
      </c>
    </row>
    <row r="38" spans="1:24">
      <c r="A38" s="170"/>
      <c r="B38" s="23" t="s">
        <v>461</v>
      </c>
      <c r="C38" s="24">
        <v>0.17979800000000001</v>
      </c>
      <c r="D38" s="24">
        <v>0.20574300000000001</v>
      </c>
      <c r="E38" s="24">
        <v>2.4647079700051</v>
      </c>
      <c r="F38" s="24">
        <v>4760</v>
      </c>
      <c r="G38" s="24">
        <v>1.3747557799453599E-2</v>
      </c>
      <c r="H38" s="25" t="s">
        <v>457</v>
      </c>
      <c r="I38" s="172"/>
      <c r="J38" s="12" t="s">
        <v>461</v>
      </c>
      <c r="K38" s="27">
        <v>0.1579575</v>
      </c>
      <c r="L38" s="28">
        <v>0.18043000000000001</v>
      </c>
      <c r="M38" s="29">
        <v>1.94832516991214</v>
      </c>
      <c r="N38" s="29">
        <v>1969</v>
      </c>
      <c r="O38" s="29">
        <v>5.1517962128369198E-2</v>
      </c>
      <c r="P38" s="25" t="s">
        <v>458</v>
      </c>
      <c r="Q38" s="170"/>
      <c r="R38" s="12" t="s">
        <v>461</v>
      </c>
      <c r="S38" s="27">
        <v>0.1896225</v>
      </c>
      <c r="T38" s="29">
        <v>0.211201</v>
      </c>
      <c r="U38" s="29">
        <v>0.55893235274777497</v>
      </c>
      <c r="V38" s="29">
        <v>3255</v>
      </c>
      <c r="W38" s="29">
        <v>0.57624633851616003</v>
      </c>
      <c r="X38" s="41" t="s">
        <v>458</v>
      </c>
    </row>
    <row r="39" spans="1:24">
      <c r="A39" s="170"/>
      <c r="B39" s="23" t="s">
        <v>462</v>
      </c>
      <c r="C39" s="24">
        <v>4</v>
      </c>
      <c r="D39" s="24">
        <v>4</v>
      </c>
      <c r="E39" s="24">
        <v>6.0238570729343301</v>
      </c>
      <c r="F39" s="24">
        <v>4826</v>
      </c>
      <c r="G39" s="24">
        <v>1.8294520850390101E-9</v>
      </c>
      <c r="H39" s="25" t="s">
        <v>463</v>
      </c>
      <c r="I39" s="172"/>
      <c r="J39" s="12" t="s">
        <v>462</v>
      </c>
      <c r="K39" s="27">
        <v>5</v>
      </c>
      <c r="L39" s="28">
        <v>4</v>
      </c>
      <c r="M39" s="29">
        <v>2.66694155134874</v>
      </c>
      <c r="N39" s="29">
        <v>2051</v>
      </c>
      <c r="O39" s="29">
        <v>7.7146649213790403E-3</v>
      </c>
      <c r="P39" s="25" t="s">
        <v>463</v>
      </c>
      <c r="Q39" s="170"/>
      <c r="R39" s="12" t="s">
        <v>462</v>
      </c>
      <c r="S39" s="27">
        <v>5</v>
      </c>
      <c r="T39" s="40">
        <v>4</v>
      </c>
      <c r="U39" s="29">
        <v>4.8444392675985402</v>
      </c>
      <c r="V39" s="29">
        <v>3313</v>
      </c>
      <c r="W39" s="29">
        <v>1.32792616396826E-6</v>
      </c>
      <c r="X39" s="41" t="s">
        <v>463</v>
      </c>
    </row>
    <row r="40" spans="1:24">
      <c r="A40" s="170"/>
      <c r="B40" s="23" t="s">
        <v>464</v>
      </c>
      <c r="C40" s="24">
        <v>1143</v>
      </c>
      <c r="D40" s="24">
        <v>1095</v>
      </c>
      <c r="E40" s="24">
        <v>7.0270883801988999</v>
      </c>
      <c r="F40" s="24">
        <v>4826</v>
      </c>
      <c r="G40" s="24">
        <v>2.4028638105491001E-12</v>
      </c>
      <c r="H40" s="25" t="s">
        <v>463</v>
      </c>
      <c r="I40" s="172"/>
      <c r="J40" s="12" t="s">
        <v>464</v>
      </c>
      <c r="K40" s="29">
        <v>1173</v>
      </c>
      <c r="L40" s="28">
        <v>1152</v>
      </c>
      <c r="M40" s="29">
        <v>2.8026923451497998</v>
      </c>
      <c r="N40" s="29">
        <v>2051</v>
      </c>
      <c r="O40" s="29">
        <v>5.1237794376614602E-3</v>
      </c>
      <c r="P40" s="25" t="s">
        <v>463</v>
      </c>
      <c r="Q40" s="170"/>
      <c r="R40" s="12" t="s">
        <v>464</v>
      </c>
      <c r="S40" s="27">
        <v>1131</v>
      </c>
      <c r="T40" s="40">
        <v>1080</v>
      </c>
      <c r="U40" s="29">
        <v>6.8015757477046996</v>
      </c>
      <c r="V40" s="29">
        <v>3313</v>
      </c>
      <c r="W40" s="29">
        <v>1.22273853731697E-11</v>
      </c>
      <c r="X40" s="41" t="s">
        <v>463</v>
      </c>
    </row>
    <row r="41" spans="1:24">
      <c r="A41" s="170"/>
      <c r="B41" s="23" t="s">
        <v>465</v>
      </c>
      <c r="C41" s="24">
        <v>381</v>
      </c>
      <c r="D41" s="24">
        <v>365</v>
      </c>
      <c r="E41" s="24">
        <v>7.0271840878374601</v>
      </c>
      <c r="F41" s="24">
        <v>4826</v>
      </c>
      <c r="G41" s="24">
        <v>2.40123349752438E-12</v>
      </c>
      <c r="H41" s="25" t="s">
        <v>463</v>
      </c>
      <c r="I41" s="172"/>
      <c r="J41" s="12" t="s">
        <v>465</v>
      </c>
      <c r="K41" s="27">
        <v>385</v>
      </c>
      <c r="L41" s="28">
        <v>361</v>
      </c>
      <c r="M41" s="29">
        <v>4.5875549529715496</v>
      </c>
      <c r="N41" s="29">
        <v>2051</v>
      </c>
      <c r="O41" s="29">
        <v>4.75551137043136E-6</v>
      </c>
      <c r="P41" s="25" t="s">
        <v>463</v>
      </c>
      <c r="Q41" s="170"/>
      <c r="R41" s="12" t="s">
        <v>465</v>
      </c>
      <c r="S41" s="27">
        <v>376</v>
      </c>
      <c r="T41" s="40">
        <v>359</v>
      </c>
      <c r="U41" s="29">
        <v>6.8012392309716896</v>
      </c>
      <c r="V41" s="29">
        <v>3313</v>
      </c>
      <c r="W41" s="29">
        <v>1.2255591313266001E-11</v>
      </c>
      <c r="X41" s="41" t="s">
        <v>463</v>
      </c>
    </row>
    <row r="42" spans="1:24">
      <c r="A42" s="170"/>
      <c r="B42" s="23" t="s">
        <v>466</v>
      </c>
      <c r="C42" s="24">
        <v>1</v>
      </c>
      <c r="D42" s="24">
        <v>1</v>
      </c>
      <c r="E42" s="24">
        <v>1.3729687861320301</v>
      </c>
      <c r="F42" s="24">
        <v>3897</v>
      </c>
      <c r="G42" s="24">
        <v>0.16984104622312399</v>
      </c>
      <c r="H42" s="25" t="s">
        <v>458</v>
      </c>
      <c r="I42" s="172"/>
      <c r="J42" s="12" t="s">
        <v>466</v>
      </c>
      <c r="K42" s="27">
        <v>1</v>
      </c>
      <c r="L42" s="28">
        <v>1</v>
      </c>
      <c r="M42" s="29">
        <v>1.30275325008628</v>
      </c>
      <c r="N42" s="29">
        <v>1556</v>
      </c>
      <c r="O42" s="29">
        <v>0.19285178268393099</v>
      </c>
      <c r="P42" s="25" t="s">
        <v>458</v>
      </c>
      <c r="Q42" s="170"/>
      <c r="R42" s="12" t="s">
        <v>466</v>
      </c>
      <c r="S42" s="27">
        <v>1</v>
      </c>
      <c r="T42" s="29">
        <v>1</v>
      </c>
      <c r="U42" s="29">
        <v>2.7227357325427999</v>
      </c>
      <c r="V42" s="29">
        <v>2819</v>
      </c>
      <c r="W42" s="29">
        <v>6.5142471848040097E-3</v>
      </c>
      <c r="X42" s="41" t="s">
        <v>463</v>
      </c>
    </row>
    <row r="43" spans="1:24">
      <c r="A43" s="170"/>
      <c r="B43" s="23" t="s">
        <v>467</v>
      </c>
      <c r="C43" s="24">
        <v>0.74024650400000003</v>
      </c>
      <c r="D43" s="24">
        <v>0.79803481399999998</v>
      </c>
      <c r="E43" s="24">
        <v>-22.143019157139101</v>
      </c>
      <c r="F43" s="24">
        <v>4801</v>
      </c>
      <c r="G43" s="24">
        <v>1.5832510502863899E-103</v>
      </c>
      <c r="H43" s="25" t="s">
        <v>457</v>
      </c>
      <c r="I43" s="172"/>
      <c r="J43" s="12" t="s">
        <v>467</v>
      </c>
      <c r="K43" s="27">
        <v>0.659313802</v>
      </c>
      <c r="L43" s="28">
        <v>0.72797319999999999</v>
      </c>
      <c r="M43" s="29">
        <v>-13.575134289624801</v>
      </c>
      <c r="N43" s="29">
        <v>1959</v>
      </c>
      <c r="O43" s="29">
        <v>3.4787935429872101E-40</v>
      </c>
      <c r="P43" s="25" t="s">
        <v>457</v>
      </c>
      <c r="Q43" s="171"/>
      <c r="R43" s="42" t="s">
        <v>467</v>
      </c>
      <c r="S43" s="43">
        <v>0.60589371800000003</v>
      </c>
      <c r="T43" s="44">
        <v>0.63899696100000003</v>
      </c>
      <c r="U43" s="45">
        <v>-7.8584296324065503</v>
      </c>
      <c r="V43" s="45">
        <v>3250</v>
      </c>
      <c r="W43" s="45">
        <v>5.2456242917738597E-15</v>
      </c>
      <c r="X43" s="46" t="s">
        <v>457</v>
      </c>
    </row>
    <row r="44" spans="1:24">
      <c r="A44" s="170" t="s">
        <v>76</v>
      </c>
      <c r="B44" s="23" t="s">
        <v>456</v>
      </c>
      <c r="C44" s="24">
        <v>4.5150999999999997E-2</v>
      </c>
      <c r="D44" s="24">
        <v>5.4676000000000002E-2</v>
      </c>
      <c r="E44" s="24">
        <v>-12.4414659317041</v>
      </c>
      <c r="F44" s="24">
        <v>4870</v>
      </c>
      <c r="G44" s="24">
        <v>5.2718034257463304E-35</v>
      </c>
      <c r="H44" s="25" t="s">
        <v>457</v>
      </c>
      <c r="I44" s="172" t="s">
        <v>295</v>
      </c>
      <c r="J44" s="12" t="s">
        <v>456</v>
      </c>
      <c r="K44" s="27">
        <v>7.4984999999999996E-2</v>
      </c>
      <c r="L44" s="28">
        <v>9.7017999999999993E-2</v>
      </c>
      <c r="M44" s="29">
        <v>-11.6378514533268</v>
      </c>
      <c r="N44" s="29">
        <v>1973</v>
      </c>
      <c r="O44" s="29">
        <v>2.5261933927411801E-30</v>
      </c>
      <c r="P44" s="25" t="s">
        <v>457</v>
      </c>
    </row>
    <row r="45" spans="1:24">
      <c r="A45" s="170"/>
      <c r="B45" s="23" t="s">
        <v>459</v>
      </c>
      <c r="C45" s="24">
        <v>0.243617</v>
      </c>
      <c r="D45" s="24">
        <v>0.25365300000000002</v>
      </c>
      <c r="E45" s="24">
        <v>0.53108273188065702</v>
      </c>
      <c r="F45" s="24">
        <v>4870</v>
      </c>
      <c r="G45" s="24">
        <v>0.59538566897405998</v>
      </c>
      <c r="H45" s="25" t="s">
        <v>458</v>
      </c>
      <c r="I45" s="172"/>
      <c r="J45" s="12" t="s">
        <v>459</v>
      </c>
      <c r="K45" s="27">
        <v>0.49981100000000001</v>
      </c>
      <c r="L45" s="28">
        <v>0.547099</v>
      </c>
      <c r="M45" s="29">
        <v>-1.85212517247346</v>
      </c>
      <c r="N45" s="29">
        <v>1973</v>
      </c>
      <c r="O45" s="29">
        <v>6.4157132273115494E-2</v>
      </c>
      <c r="P45" s="25" t="s">
        <v>458</v>
      </c>
    </row>
    <row r="46" spans="1:24">
      <c r="A46" s="170"/>
      <c r="B46" s="23" t="s">
        <v>461</v>
      </c>
      <c r="C46" s="24">
        <v>0.17938299999999999</v>
      </c>
      <c r="D46" s="24">
        <v>0.20663699999999999</v>
      </c>
      <c r="E46" s="24">
        <v>1.75039043211489</v>
      </c>
      <c r="F46" s="24">
        <v>4870</v>
      </c>
      <c r="G46" s="24">
        <v>8.0113933497481596E-2</v>
      </c>
      <c r="H46" s="25" t="s">
        <v>458</v>
      </c>
      <c r="I46" s="172"/>
      <c r="J46" s="12" t="s">
        <v>461</v>
      </c>
      <c r="K46" s="27">
        <v>0.15735450000000001</v>
      </c>
      <c r="L46" s="28">
        <v>0.1839385</v>
      </c>
      <c r="M46" s="29">
        <v>1.48246629392777</v>
      </c>
      <c r="N46" s="29">
        <v>1973</v>
      </c>
      <c r="O46" s="29">
        <v>0.13837596566844901</v>
      </c>
      <c r="P46" s="25" t="s">
        <v>458</v>
      </c>
    </row>
    <row r="47" spans="1:24">
      <c r="A47" s="170"/>
      <c r="B47" s="23" t="s">
        <v>462</v>
      </c>
      <c r="C47" s="24">
        <v>4</v>
      </c>
      <c r="D47" s="24">
        <v>4</v>
      </c>
      <c r="E47" s="24">
        <v>7.0155586808939097</v>
      </c>
      <c r="F47" s="24">
        <v>4936</v>
      </c>
      <c r="G47" s="24">
        <v>2.5999451922724102E-12</v>
      </c>
      <c r="H47" s="25" t="s">
        <v>463</v>
      </c>
      <c r="I47" s="172"/>
      <c r="J47" s="12" t="s">
        <v>462</v>
      </c>
      <c r="K47" s="27">
        <v>5</v>
      </c>
      <c r="L47" s="28">
        <v>4</v>
      </c>
      <c r="M47" s="29">
        <v>2.5092509578738</v>
      </c>
      <c r="N47" s="29">
        <v>2052</v>
      </c>
      <c r="O47" s="29">
        <v>1.21752467986083E-2</v>
      </c>
      <c r="P47" s="25" t="s">
        <v>463</v>
      </c>
    </row>
    <row r="48" spans="1:24">
      <c r="A48" s="170"/>
      <c r="B48" s="23" t="s">
        <v>464</v>
      </c>
      <c r="C48" s="24">
        <v>1137</v>
      </c>
      <c r="D48" s="24">
        <v>1086</v>
      </c>
      <c r="E48" s="24">
        <v>8.2786694353565604</v>
      </c>
      <c r="F48" s="24">
        <v>4936</v>
      </c>
      <c r="G48" s="24">
        <v>1.5875428994234899E-16</v>
      </c>
      <c r="H48" s="25" t="s">
        <v>463</v>
      </c>
      <c r="I48" s="172"/>
      <c r="J48" s="12" t="s">
        <v>464</v>
      </c>
      <c r="K48" s="29">
        <v>1176</v>
      </c>
      <c r="L48" s="28">
        <v>1158</v>
      </c>
      <c r="M48" s="29">
        <v>3.0373472044743299</v>
      </c>
      <c r="N48" s="29">
        <v>2052</v>
      </c>
      <c r="O48" s="29">
        <v>2.4219578437076699E-3</v>
      </c>
      <c r="P48" s="25" t="s">
        <v>463</v>
      </c>
    </row>
    <row r="49" spans="1:16">
      <c r="A49" s="170"/>
      <c r="B49" s="23" t="s">
        <v>465</v>
      </c>
      <c r="C49" s="24">
        <v>379</v>
      </c>
      <c r="D49" s="24">
        <v>362</v>
      </c>
      <c r="E49" s="24">
        <v>8.2787039982435804</v>
      </c>
      <c r="F49" s="24">
        <v>4936</v>
      </c>
      <c r="G49" s="24">
        <v>1.58708857677485E-16</v>
      </c>
      <c r="H49" s="25" t="s">
        <v>463</v>
      </c>
      <c r="I49" s="172"/>
      <c r="J49" s="12" t="s">
        <v>465</v>
      </c>
      <c r="K49" s="27">
        <v>385</v>
      </c>
      <c r="L49" s="28">
        <v>365</v>
      </c>
      <c r="M49" s="29">
        <v>4.6567733410312702</v>
      </c>
      <c r="N49" s="29">
        <v>2052</v>
      </c>
      <c r="O49" s="29">
        <v>3.41769349297419E-6</v>
      </c>
      <c r="P49" s="25" t="s">
        <v>463</v>
      </c>
    </row>
    <row r="50" spans="1:16">
      <c r="A50" s="170"/>
      <c r="B50" s="23" t="s">
        <v>466</v>
      </c>
      <c r="C50" s="24">
        <v>1</v>
      </c>
      <c r="D50" s="24">
        <v>1</v>
      </c>
      <c r="E50" s="24">
        <v>2.1992606466834301</v>
      </c>
      <c r="F50" s="24">
        <v>3969</v>
      </c>
      <c r="G50" s="24">
        <v>2.79168688461401E-2</v>
      </c>
      <c r="H50" s="25" t="s">
        <v>463</v>
      </c>
      <c r="I50" s="172"/>
      <c r="J50" s="12" t="s">
        <v>466</v>
      </c>
      <c r="K50" s="27">
        <v>1</v>
      </c>
      <c r="L50" s="28">
        <v>1</v>
      </c>
      <c r="M50" s="29">
        <v>3.4833789289808399</v>
      </c>
      <c r="N50" s="29">
        <v>1559</v>
      </c>
      <c r="O50" s="29">
        <v>5.08815025905634E-4</v>
      </c>
      <c r="P50" s="25" t="s">
        <v>463</v>
      </c>
    </row>
    <row r="51" spans="1:16">
      <c r="A51" s="170"/>
      <c r="B51" s="23" t="s">
        <v>467</v>
      </c>
      <c r="C51" s="24">
        <v>0.744797767</v>
      </c>
      <c r="D51" s="24">
        <v>0.80273498300000001</v>
      </c>
      <c r="E51" s="24">
        <v>-21.941322753553301</v>
      </c>
      <c r="F51" s="24">
        <v>4908</v>
      </c>
      <c r="G51" s="24">
        <v>7.1678101799113404E-102</v>
      </c>
      <c r="H51" s="25" t="s">
        <v>457</v>
      </c>
      <c r="I51" s="172"/>
      <c r="J51" s="12" t="s">
        <v>467</v>
      </c>
      <c r="K51" s="29">
        <v>0.65542882700000005</v>
      </c>
      <c r="L51" s="28">
        <v>0.72779546399999995</v>
      </c>
      <c r="M51" s="31">
        <v>-13.588778818019399</v>
      </c>
      <c r="N51" s="29">
        <v>1950</v>
      </c>
      <c r="O51" s="29">
        <v>2.98739939895074E-40</v>
      </c>
      <c r="P51" s="25" t="s">
        <v>457</v>
      </c>
    </row>
    <row r="52" spans="1:16">
      <c r="A52" s="170" t="s">
        <v>50</v>
      </c>
      <c r="B52" s="23" t="s">
        <v>456</v>
      </c>
      <c r="C52" s="24">
        <v>4.5441000000000002E-2</v>
      </c>
      <c r="D52" s="24">
        <v>5.3666499999999999E-2</v>
      </c>
      <c r="E52" s="24">
        <v>-12.789016792266301</v>
      </c>
      <c r="F52" s="24">
        <v>4803</v>
      </c>
      <c r="G52" s="24">
        <v>7.49381820033533E-37</v>
      </c>
      <c r="H52" s="25" t="s">
        <v>457</v>
      </c>
      <c r="I52" s="172" t="s">
        <v>296</v>
      </c>
      <c r="J52" s="12" t="s">
        <v>456</v>
      </c>
      <c r="K52" s="27">
        <v>7.6465000000000005E-2</v>
      </c>
      <c r="L52" s="28">
        <v>9.5083000000000001E-2</v>
      </c>
      <c r="M52" s="29">
        <v>-9.8187634994698207</v>
      </c>
      <c r="N52" s="29">
        <v>1990</v>
      </c>
      <c r="O52" s="29">
        <v>2.96658123261732E-22</v>
      </c>
      <c r="P52" s="25" t="s">
        <v>457</v>
      </c>
    </row>
    <row r="53" spans="1:16">
      <c r="A53" s="170"/>
      <c r="B53" s="23" t="s">
        <v>459</v>
      </c>
      <c r="C53" s="24">
        <v>0.24467849999999999</v>
      </c>
      <c r="D53" s="24">
        <v>0.25185800000000003</v>
      </c>
      <c r="E53" s="24">
        <v>-0.63919967945530298</v>
      </c>
      <c r="F53" s="24">
        <v>4803</v>
      </c>
      <c r="G53" s="24">
        <v>0.52272352287843005</v>
      </c>
      <c r="H53" s="25" t="s">
        <v>458</v>
      </c>
      <c r="I53" s="172"/>
      <c r="J53" s="12" t="s">
        <v>459</v>
      </c>
      <c r="K53" s="27">
        <v>0.50068800000000002</v>
      </c>
      <c r="L53" s="28">
        <v>0.54202300000000003</v>
      </c>
      <c r="M53" s="29">
        <v>-0.54941793127600302</v>
      </c>
      <c r="N53" s="29">
        <v>1990</v>
      </c>
      <c r="O53" s="29">
        <v>0.582780318067043</v>
      </c>
      <c r="P53" s="25" t="s">
        <v>458</v>
      </c>
    </row>
    <row r="54" spans="1:16">
      <c r="A54" s="170"/>
      <c r="B54" s="23" t="s">
        <v>461</v>
      </c>
      <c r="C54" s="24">
        <v>0.1800515</v>
      </c>
      <c r="D54" s="24">
        <v>0.20612749999999999</v>
      </c>
      <c r="E54" s="24">
        <v>1.59739985973953</v>
      </c>
      <c r="F54" s="24">
        <v>4803</v>
      </c>
      <c r="G54" s="24">
        <v>0.110242386446934</v>
      </c>
      <c r="H54" s="25" t="s">
        <v>458</v>
      </c>
      <c r="I54" s="172"/>
      <c r="J54" s="12" t="s">
        <v>461</v>
      </c>
      <c r="K54" s="27">
        <v>0.15632599999999999</v>
      </c>
      <c r="L54" s="28">
        <v>0.18398999999999999</v>
      </c>
      <c r="M54" s="29">
        <v>1.30853087333897</v>
      </c>
      <c r="N54" s="29">
        <v>1990</v>
      </c>
      <c r="O54" s="29">
        <v>0.190844412990894</v>
      </c>
      <c r="P54" s="25" t="s">
        <v>458</v>
      </c>
    </row>
    <row r="55" spans="1:16">
      <c r="A55" s="170"/>
      <c r="B55" s="23" t="s">
        <v>462</v>
      </c>
      <c r="C55" s="24">
        <v>4</v>
      </c>
      <c r="D55" s="24">
        <v>4</v>
      </c>
      <c r="E55" s="24">
        <v>6.3623596286384103</v>
      </c>
      <c r="F55" s="24">
        <v>4868</v>
      </c>
      <c r="G55" s="24">
        <v>2.1690706786820799E-10</v>
      </c>
      <c r="H55" s="25" t="s">
        <v>463</v>
      </c>
      <c r="I55" s="172"/>
      <c r="J55" s="12" t="s">
        <v>462</v>
      </c>
      <c r="K55" s="27">
        <v>5</v>
      </c>
      <c r="L55" s="28">
        <v>4</v>
      </c>
      <c r="M55" s="29">
        <v>3.32140734877051</v>
      </c>
      <c r="N55" s="29">
        <v>2077</v>
      </c>
      <c r="O55" s="29">
        <v>9.1116508731629896E-4</v>
      </c>
      <c r="P55" s="25" t="s">
        <v>463</v>
      </c>
    </row>
    <row r="56" spans="1:16">
      <c r="A56" s="170"/>
      <c r="B56" s="23" t="s">
        <v>464</v>
      </c>
      <c r="C56" s="24">
        <v>1134</v>
      </c>
      <c r="D56" s="24">
        <v>1083</v>
      </c>
      <c r="E56" s="24">
        <v>6.9765253208623799</v>
      </c>
      <c r="F56" s="24">
        <v>4868</v>
      </c>
      <c r="G56" s="24">
        <v>3.43125746941389E-12</v>
      </c>
      <c r="H56" s="25" t="s">
        <v>463</v>
      </c>
      <c r="I56" s="172"/>
      <c r="J56" s="12" t="s">
        <v>464</v>
      </c>
      <c r="K56" s="29">
        <v>1182</v>
      </c>
      <c r="L56" s="28">
        <v>1134</v>
      </c>
      <c r="M56" s="28">
        <v>3.9150143081507802</v>
      </c>
      <c r="N56" s="28">
        <v>2077</v>
      </c>
      <c r="O56" s="29">
        <v>9.3833911193896006E-5</v>
      </c>
      <c r="P56" s="25" t="s">
        <v>463</v>
      </c>
    </row>
    <row r="57" spans="1:16">
      <c r="A57" s="170"/>
      <c r="B57" s="23" t="s">
        <v>465</v>
      </c>
      <c r="C57" s="24">
        <v>378</v>
      </c>
      <c r="D57" s="24">
        <v>361</v>
      </c>
      <c r="E57" s="24">
        <v>6.97650847648534</v>
      </c>
      <c r="F57" s="24">
        <v>4868</v>
      </c>
      <c r="G57" s="24">
        <v>3.4316646191447901E-12</v>
      </c>
      <c r="H57" s="25" t="s">
        <v>463</v>
      </c>
      <c r="I57" s="172"/>
      <c r="J57" s="12" t="s">
        <v>465</v>
      </c>
      <c r="K57" s="27">
        <v>388</v>
      </c>
      <c r="L57" s="28">
        <v>357</v>
      </c>
      <c r="M57" s="29">
        <v>5.7957874461469903</v>
      </c>
      <c r="N57" s="29">
        <v>2077</v>
      </c>
      <c r="O57" s="29">
        <v>7.8399859021676498E-9</v>
      </c>
      <c r="P57" s="25" t="s">
        <v>463</v>
      </c>
    </row>
    <row r="58" spans="1:16">
      <c r="A58" s="170"/>
      <c r="B58" s="23" t="s">
        <v>466</v>
      </c>
      <c r="C58" s="24">
        <v>1</v>
      </c>
      <c r="D58" s="24">
        <v>1</v>
      </c>
      <c r="E58" s="24">
        <v>0.90354125591135703</v>
      </c>
      <c r="F58" s="24">
        <v>3911</v>
      </c>
      <c r="G58" s="24">
        <v>0.36629435029263602</v>
      </c>
      <c r="H58" s="25" t="s">
        <v>458</v>
      </c>
      <c r="I58" s="172"/>
      <c r="J58" s="12" t="s">
        <v>466</v>
      </c>
      <c r="K58" s="27">
        <v>1</v>
      </c>
      <c r="L58" s="28">
        <v>1</v>
      </c>
      <c r="M58" s="29">
        <v>2.5263750891229702</v>
      </c>
      <c r="N58" s="29">
        <v>1567</v>
      </c>
      <c r="O58" s="29">
        <v>1.1622422312689E-2</v>
      </c>
      <c r="P58" s="25" t="s">
        <v>463</v>
      </c>
    </row>
    <row r="59" spans="1:16">
      <c r="A59" s="170"/>
      <c r="B59" s="23" t="s">
        <v>467</v>
      </c>
      <c r="C59" s="24">
        <v>0.73862649400000002</v>
      </c>
      <c r="D59" s="24">
        <v>0.80038177799999999</v>
      </c>
      <c r="E59" s="24">
        <v>-23.684253784587099</v>
      </c>
      <c r="F59" s="24">
        <v>4844</v>
      </c>
      <c r="G59" s="24">
        <v>1.97076773690627E-117</v>
      </c>
      <c r="H59" s="25" t="s">
        <v>457</v>
      </c>
      <c r="I59" s="172"/>
      <c r="J59" s="12" t="s">
        <v>467</v>
      </c>
      <c r="K59" s="29">
        <v>0.65326784000000004</v>
      </c>
      <c r="L59" s="28">
        <v>0.73477606299999998</v>
      </c>
      <c r="M59" s="29">
        <v>-14.6196285056243</v>
      </c>
      <c r="N59" s="29">
        <v>1964</v>
      </c>
      <c r="O59" s="29">
        <v>5.0310194514984198E-46</v>
      </c>
      <c r="P59" s="25" t="s">
        <v>457</v>
      </c>
    </row>
    <row r="60" spans="1:16">
      <c r="A60" s="170" t="s">
        <v>175</v>
      </c>
      <c r="B60" s="23" t="s">
        <v>456</v>
      </c>
      <c r="C60" s="24">
        <v>4.5657999999999997E-2</v>
      </c>
      <c r="D60" s="24">
        <v>5.3844999999999997E-2</v>
      </c>
      <c r="E60" s="24">
        <v>-11.7794405100001</v>
      </c>
      <c r="F60" s="24">
        <v>4852</v>
      </c>
      <c r="G60" s="24">
        <v>1.3375604296727799E-31</v>
      </c>
      <c r="H60" s="25" t="s">
        <v>457</v>
      </c>
      <c r="I60" s="172" t="s">
        <v>297</v>
      </c>
      <c r="J60" s="12" t="s">
        <v>456</v>
      </c>
      <c r="K60" s="27">
        <v>7.5987499999999999E-2</v>
      </c>
      <c r="L60" s="28">
        <v>9.5305500000000001E-2</v>
      </c>
      <c r="M60" s="29">
        <v>-10.2117873035995</v>
      </c>
      <c r="N60" s="29">
        <v>1927</v>
      </c>
      <c r="O60" s="29">
        <v>7.0367846511876297E-24</v>
      </c>
      <c r="P60" s="25" t="s">
        <v>457</v>
      </c>
    </row>
    <row r="61" spans="1:16">
      <c r="A61" s="170"/>
      <c r="B61" s="23" t="s">
        <v>459</v>
      </c>
      <c r="C61" s="24">
        <v>0.24468799999999999</v>
      </c>
      <c r="D61" s="24">
        <v>0.25258000000000003</v>
      </c>
      <c r="E61" s="24">
        <v>-0.57732573323607494</v>
      </c>
      <c r="F61" s="24">
        <v>4852</v>
      </c>
      <c r="G61" s="24">
        <v>0.56374621987835605</v>
      </c>
      <c r="H61" s="25" t="s">
        <v>458</v>
      </c>
      <c r="I61" s="172"/>
      <c r="J61" s="12" t="s">
        <v>459</v>
      </c>
      <c r="K61" s="27">
        <v>0.49356549999999999</v>
      </c>
      <c r="L61" s="28">
        <v>0.54077949999999997</v>
      </c>
      <c r="M61" s="29">
        <v>-1.56961959375108</v>
      </c>
      <c r="N61" s="29">
        <v>1927</v>
      </c>
      <c r="O61" s="29">
        <v>0.116667814119952</v>
      </c>
      <c r="P61" s="25" t="s">
        <v>458</v>
      </c>
    </row>
    <row r="62" spans="1:16">
      <c r="A62" s="170"/>
      <c r="B62" s="23" t="s">
        <v>461</v>
      </c>
      <c r="C62" s="24">
        <v>0.180504</v>
      </c>
      <c r="D62" s="24">
        <v>0.20585000000000001</v>
      </c>
      <c r="E62" s="24">
        <v>1.45530898634239</v>
      </c>
      <c r="F62" s="24">
        <v>4852</v>
      </c>
      <c r="G62" s="24">
        <v>0.14564843318721701</v>
      </c>
      <c r="H62" s="25" t="s">
        <v>458</v>
      </c>
      <c r="I62" s="172"/>
      <c r="J62" s="12" t="s">
        <v>461</v>
      </c>
      <c r="K62" s="29">
        <v>0.1577355</v>
      </c>
      <c r="L62" s="28">
        <v>0.18254100000000001</v>
      </c>
      <c r="M62" s="29">
        <v>1.73181037073181</v>
      </c>
      <c r="N62" s="29">
        <v>1927</v>
      </c>
      <c r="O62" s="29">
        <v>8.3467363203314507E-2</v>
      </c>
      <c r="P62" s="25" t="s">
        <v>458</v>
      </c>
    </row>
    <row r="63" spans="1:16">
      <c r="A63" s="170"/>
      <c r="B63" s="23" t="s">
        <v>462</v>
      </c>
      <c r="C63" s="24">
        <v>4</v>
      </c>
      <c r="D63" s="24">
        <v>4</v>
      </c>
      <c r="E63" s="24">
        <v>6.9900033034208899</v>
      </c>
      <c r="F63" s="24">
        <v>4914</v>
      </c>
      <c r="G63" s="24">
        <v>3.1165371263654998E-12</v>
      </c>
      <c r="H63" s="25" t="s">
        <v>463</v>
      </c>
      <c r="I63" s="172"/>
      <c r="J63" s="12" t="s">
        <v>462</v>
      </c>
      <c r="K63" s="29">
        <v>5</v>
      </c>
      <c r="L63" s="28">
        <v>4</v>
      </c>
      <c r="M63" s="29">
        <v>2.22373790322307</v>
      </c>
      <c r="N63" s="29">
        <v>2001</v>
      </c>
      <c r="O63" s="29">
        <v>2.6277339293797702E-2</v>
      </c>
      <c r="P63" s="25" t="s">
        <v>463</v>
      </c>
    </row>
    <row r="64" spans="1:16">
      <c r="A64" s="170"/>
      <c r="B64" s="23" t="s">
        <v>464</v>
      </c>
      <c r="C64" s="24">
        <v>1137</v>
      </c>
      <c r="D64" s="24">
        <v>1086</v>
      </c>
      <c r="E64" s="24">
        <v>8.1639730737176794</v>
      </c>
      <c r="F64" s="24">
        <v>4914</v>
      </c>
      <c r="G64" s="24">
        <v>4.0828754916051998E-16</v>
      </c>
      <c r="H64" s="25" t="s">
        <v>463</v>
      </c>
      <c r="I64" s="172"/>
      <c r="J64" s="12" t="s">
        <v>464</v>
      </c>
      <c r="K64" s="29">
        <v>1185</v>
      </c>
      <c r="L64" s="28">
        <v>1152</v>
      </c>
      <c r="M64" s="29">
        <v>3.0235759931253199</v>
      </c>
      <c r="N64" s="29">
        <v>2001</v>
      </c>
      <c r="O64" s="29">
        <v>2.53539965497033E-3</v>
      </c>
      <c r="P64" s="25" t="s">
        <v>463</v>
      </c>
    </row>
    <row r="65" spans="1:16">
      <c r="A65" s="170"/>
      <c r="B65" s="23" t="s">
        <v>465</v>
      </c>
      <c r="C65" s="24">
        <v>379</v>
      </c>
      <c r="D65" s="24">
        <v>362</v>
      </c>
      <c r="E65" s="24">
        <v>8.1639535265127492</v>
      </c>
      <c r="F65" s="24">
        <v>4914</v>
      </c>
      <c r="G65" s="24">
        <v>4.0835277523614799E-16</v>
      </c>
      <c r="H65" s="25" t="s">
        <v>463</v>
      </c>
      <c r="I65" s="172"/>
      <c r="J65" s="12" t="s">
        <v>465</v>
      </c>
      <c r="K65" s="47">
        <v>389.5</v>
      </c>
      <c r="L65" s="28">
        <v>364</v>
      </c>
      <c r="M65" s="29">
        <v>4.8129118454236899</v>
      </c>
      <c r="N65" s="29">
        <v>2001</v>
      </c>
      <c r="O65" s="29">
        <v>1.5988173378673401E-6</v>
      </c>
      <c r="P65" s="25" t="s">
        <v>463</v>
      </c>
    </row>
    <row r="66" spans="1:16">
      <c r="A66" s="170"/>
      <c r="B66" s="23" t="s">
        <v>466</v>
      </c>
      <c r="C66" s="24">
        <v>1</v>
      </c>
      <c r="D66" s="24">
        <v>1</v>
      </c>
      <c r="E66" s="24">
        <v>1.4492642927672601</v>
      </c>
      <c r="F66" s="24">
        <v>3956</v>
      </c>
      <c r="G66" s="24">
        <v>0.14734305193286401</v>
      </c>
      <c r="H66" s="25" t="s">
        <v>458</v>
      </c>
      <c r="I66" s="172"/>
      <c r="J66" s="12" t="s">
        <v>466</v>
      </c>
      <c r="K66" s="29">
        <v>1</v>
      </c>
      <c r="L66" s="28">
        <v>1</v>
      </c>
      <c r="M66" s="29">
        <v>1.5524790711351399</v>
      </c>
      <c r="N66" s="29">
        <v>1521</v>
      </c>
      <c r="O66" s="29">
        <v>0.120755673891367</v>
      </c>
      <c r="P66" s="25" t="s">
        <v>458</v>
      </c>
    </row>
    <row r="67" spans="1:16">
      <c r="A67" s="170"/>
      <c r="B67" s="23" t="s">
        <v>467</v>
      </c>
      <c r="C67" s="24">
        <v>0.742187135</v>
      </c>
      <c r="D67" s="24">
        <v>0.80348866750000003</v>
      </c>
      <c r="E67" s="24">
        <v>-23.614239184086301</v>
      </c>
      <c r="F67" s="24">
        <v>4889</v>
      </c>
      <c r="G67" s="24">
        <v>7.6695451261615801E-117</v>
      </c>
      <c r="H67" s="25" t="s">
        <v>457</v>
      </c>
      <c r="I67" s="172"/>
      <c r="J67" s="12" t="s">
        <v>467</v>
      </c>
      <c r="K67" s="29">
        <v>0.65137815200000004</v>
      </c>
      <c r="L67" s="28">
        <v>0.72313399099999998</v>
      </c>
      <c r="M67" s="29">
        <v>-13.109562488753101</v>
      </c>
      <c r="N67" s="29">
        <v>1910</v>
      </c>
      <c r="O67" s="29">
        <v>1.1642692524412399E-37</v>
      </c>
      <c r="P67" s="25" t="s">
        <v>457</v>
      </c>
    </row>
    <row r="68" spans="1:16">
      <c r="A68" s="170" t="s">
        <v>180</v>
      </c>
      <c r="B68" s="23" t="s">
        <v>456</v>
      </c>
      <c r="C68" s="24">
        <v>4.5294500000000001E-2</v>
      </c>
      <c r="D68" s="24">
        <v>5.4281999999999997E-2</v>
      </c>
      <c r="E68" s="24">
        <v>-13.181370561832701</v>
      </c>
      <c r="F68" s="24">
        <v>4857</v>
      </c>
      <c r="G68" s="24">
        <v>5.21523925802056E-39</v>
      </c>
      <c r="H68" s="25" t="s">
        <v>457</v>
      </c>
      <c r="I68" s="172" t="s">
        <v>298</v>
      </c>
      <c r="J68" s="12" t="s">
        <v>456</v>
      </c>
      <c r="K68" s="27">
        <v>7.5754500000000002E-2</v>
      </c>
      <c r="L68" s="28">
        <v>9.6541000000000002E-2</v>
      </c>
      <c r="M68" s="29">
        <v>-11.4877497867442</v>
      </c>
      <c r="N68" s="29">
        <v>1967</v>
      </c>
      <c r="O68" s="29">
        <v>1.3071007119723099E-29</v>
      </c>
      <c r="P68" s="25" t="s">
        <v>457</v>
      </c>
    </row>
    <row r="69" spans="1:16">
      <c r="A69" s="170"/>
      <c r="B69" s="23" t="s">
        <v>459</v>
      </c>
      <c r="C69" s="24">
        <v>0.24370449999999999</v>
      </c>
      <c r="D69" s="24">
        <v>0.25358550000000002</v>
      </c>
      <c r="E69" s="24">
        <v>-0.56337954964541903</v>
      </c>
      <c r="F69" s="24">
        <v>4857</v>
      </c>
      <c r="G69" s="24">
        <v>0.57320246684032194</v>
      </c>
      <c r="H69" s="25" t="s">
        <v>458</v>
      </c>
      <c r="I69" s="172"/>
      <c r="J69" s="12" t="s">
        <v>459</v>
      </c>
      <c r="K69" s="27">
        <v>0.48739100000000002</v>
      </c>
      <c r="L69" s="28">
        <v>0.54650449999999995</v>
      </c>
      <c r="M69" s="29">
        <v>-1.6579326918401101</v>
      </c>
      <c r="N69" s="29">
        <v>1967</v>
      </c>
      <c r="O69" s="29">
        <v>9.7490504159976801E-2</v>
      </c>
      <c r="P69" s="25" t="s">
        <v>458</v>
      </c>
    </row>
    <row r="70" spans="1:16">
      <c r="A70" s="170"/>
      <c r="B70" s="23" t="s">
        <v>461</v>
      </c>
      <c r="C70" s="24">
        <v>0.18045149999999999</v>
      </c>
      <c r="D70" s="24">
        <v>0.2066125</v>
      </c>
      <c r="E70" s="24">
        <v>2.10954424502237</v>
      </c>
      <c r="F70" s="24">
        <v>4857</v>
      </c>
      <c r="G70" s="24">
        <v>3.49486623879341E-2</v>
      </c>
      <c r="H70" s="25" t="s">
        <v>457</v>
      </c>
      <c r="I70" s="172"/>
      <c r="J70" s="12" t="s">
        <v>461</v>
      </c>
      <c r="K70" s="29">
        <v>0.16371649999999999</v>
      </c>
      <c r="L70" s="28">
        <v>0.18006349999999999</v>
      </c>
      <c r="M70" s="29">
        <v>2.5388113392312501</v>
      </c>
      <c r="N70" s="29">
        <v>1967</v>
      </c>
      <c r="O70" s="29">
        <v>1.11994600635625E-2</v>
      </c>
      <c r="P70" s="25" t="s">
        <v>457</v>
      </c>
    </row>
    <row r="71" spans="1:16">
      <c r="A71" s="170"/>
      <c r="B71" s="23" t="s">
        <v>462</v>
      </c>
      <c r="C71" s="24">
        <v>4</v>
      </c>
      <c r="D71" s="24">
        <v>4</v>
      </c>
      <c r="E71" s="24">
        <v>7.3999769550598602</v>
      </c>
      <c r="F71" s="24">
        <v>4917</v>
      </c>
      <c r="G71" s="24">
        <v>1.5933623948253701E-13</v>
      </c>
      <c r="H71" s="25" t="s">
        <v>463</v>
      </c>
      <c r="I71" s="172"/>
      <c r="J71" s="12" t="s">
        <v>462</v>
      </c>
      <c r="K71" s="29">
        <v>5</v>
      </c>
      <c r="L71" s="28">
        <v>4</v>
      </c>
      <c r="M71" s="29">
        <v>2.2676126785558401</v>
      </c>
      <c r="N71" s="29">
        <v>2053</v>
      </c>
      <c r="O71" s="29">
        <v>2.3456354412946599E-2</v>
      </c>
      <c r="P71" s="25" t="s">
        <v>463</v>
      </c>
    </row>
    <row r="72" spans="1:16">
      <c r="A72" s="170"/>
      <c r="B72" s="23" t="s">
        <v>464</v>
      </c>
      <c r="C72" s="24">
        <v>1137</v>
      </c>
      <c r="D72" s="24">
        <v>1083</v>
      </c>
      <c r="E72" s="24">
        <v>8.6861792686615509</v>
      </c>
      <c r="F72" s="24">
        <v>4917</v>
      </c>
      <c r="G72" s="24">
        <v>5.0298467048803301E-18</v>
      </c>
      <c r="H72" s="25" t="s">
        <v>463</v>
      </c>
      <c r="I72" s="172"/>
      <c r="J72" s="12" t="s">
        <v>464</v>
      </c>
      <c r="K72" s="29">
        <v>1179</v>
      </c>
      <c r="L72" s="28">
        <v>1149</v>
      </c>
      <c r="M72" s="29">
        <v>2.8012840607599698</v>
      </c>
      <c r="N72" s="29">
        <v>2053</v>
      </c>
      <c r="O72" s="29">
        <v>5.1460926920180398E-3</v>
      </c>
      <c r="P72" s="25" t="s">
        <v>463</v>
      </c>
    </row>
    <row r="73" spans="1:16">
      <c r="A73" s="170"/>
      <c r="B73" s="23" t="s">
        <v>465</v>
      </c>
      <c r="C73" s="24">
        <v>379</v>
      </c>
      <c r="D73" s="24">
        <v>361</v>
      </c>
      <c r="E73" s="24">
        <v>8.6861583885135492</v>
      </c>
      <c r="F73" s="24">
        <v>4917</v>
      </c>
      <c r="G73" s="24">
        <v>5.0307568634525504E-18</v>
      </c>
      <c r="H73" s="25" t="s">
        <v>463</v>
      </c>
      <c r="I73" s="172"/>
      <c r="J73" s="12" t="s">
        <v>465</v>
      </c>
      <c r="K73" s="47">
        <v>384.5</v>
      </c>
      <c r="L73" s="28">
        <v>361</v>
      </c>
      <c r="M73" s="29">
        <v>4.5000053524964203</v>
      </c>
      <c r="N73" s="29">
        <v>2053</v>
      </c>
      <c r="O73" s="29">
        <v>7.1752858356425102E-6</v>
      </c>
      <c r="P73" s="25" t="s">
        <v>463</v>
      </c>
    </row>
    <row r="74" spans="1:16">
      <c r="A74" s="170"/>
      <c r="B74" s="23" t="s">
        <v>466</v>
      </c>
      <c r="C74" s="24">
        <v>1</v>
      </c>
      <c r="D74" s="24">
        <v>1</v>
      </c>
      <c r="E74" s="24">
        <v>2.64527124489666</v>
      </c>
      <c r="F74" s="24">
        <v>3967</v>
      </c>
      <c r="G74" s="24">
        <v>8.1947363242963599E-3</v>
      </c>
      <c r="H74" s="25" t="s">
        <v>463</v>
      </c>
      <c r="I74" s="172"/>
      <c r="J74" s="12" t="s">
        <v>466</v>
      </c>
      <c r="K74" s="29">
        <v>1</v>
      </c>
      <c r="L74" s="28">
        <v>1</v>
      </c>
      <c r="M74" s="29">
        <v>2.2771283099125101</v>
      </c>
      <c r="N74" s="29">
        <v>1550</v>
      </c>
      <c r="O74" s="29">
        <v>2.2914302103572801E-2</v>
      </c>
      <c r="P74" s="25" t="s">
        <v>463</v>
      </c>
    </row>
    <row r="75" spans="1:16">
      <c r="A75" s="170"/>
      <c r="B75" s="23" t="s">
        <v>467</v>
      </c>
      <c r="C75" s="24">
        <v>0.74066724799999994</v>
      </c>
      <c r="D75" s="24">
        <v>0.80451531700000001</v>
      </c>
      <c r="E75" s="24">
        <v>-23.6169087405497</v>
      </c>
      <c r="F75" s="24">
        <v>4892</v>
      </c>
      <c r="G75" s="24">
        <v>7.1857164295757396E-117</v>
      </c>
      <c r="H75" s="25" t="s">
        <v>457</v>
      </c>
      <c r="I75" s="173"/>
      <c r="J75" s="42" t="s">
        <v>467</v>
      </c>
      <c r="K75" s="45">
        <v>0.65115648000000004</v>
      </c>
      <c r="L75" s="48">
        <v>0.72710715299999995</v>
      </c>
      <c r="M75" s="45">
        <v>-13.535839780608301</v>
      </c>
      <c r="N75" s="45">
        <v>1946</v>
      </c>
      <c r="O75" s="45">
        <v>5.8237796450514199E-40</v>
      </c>
      <c r="P75" s="49" t="s">
        <v>457</v>
      </c>
    </row>
    <row r="76" spans="1:16">
      <c r="A76" s="170" t="s">
        <v>185</v>
      </c>
      <c r="B76" s="23" t="s">
        <v>456</v>
      </c>
      <c r="C76" s="24">
        <v>4.7081999999999999E-2</v>
      </c>
      <c r="D76" s="24">
        <v>5.2051E-2</v>
      </c>
      <c r="E76" s="24">
        <v>-8.7956945975817096</v>
      </c>
      <c r="F76" s="24">
        <v>4814</v>
      </c>
      <c r="G76" s="24">
        <v>1.9489319914156502E-18</v>
      </c>
      <c r="H76" s="25" t="s">
        <v>457</v>
      </c>
    </row>
    <row r="77" spans="1:16">
      <c r="A77" s="170"/>
      <c r="B77" s="23" t="s">
        <v>459</v>
      </c>
      <c r="C77" s="24">
        <v>0.24537200000000001</v>
      </c>
      <c r="D77" s="24">
        <v>0.25062499999999999</v>
      </c>
      <c r="E77" s="24">
        <v>0.78496648994936402</v>
      </c>
      <c r="F77" s="24">
        <v>4814</v>
      </c>
      <c r="G77" s="24">
        <v>0.43251184345044802</v>
      </c>
      <c r="H77" s="25" t="s">
        <v>458</v>
      </c>
    </row>
    <row r="78" spans="1:16">
      <c r="A78" s="170"/>
      <c r="B78" s="23" t="s">
        <v>461</v>
      </c>
      <c r="C78" s="24">
        <v>0.18452499999999999</v>
      </c>
      <c r="D78" s="24">
        <v>0.200873</v>
      </c>
      <c r="E78" s="24">
        <v>1.35098986992815</v>
      </c>
      <c r="F78" s="24">
        <v>4814</v>
      </c>
      <c r="G78" s="24">
        <v>0.176762169413135</v>
      </c>
      <c r="H78" s="25" t="s">
        <v>458</v>
      </c>
    </row>
    <row r="79" spans="1:16">
      <c r="A79" s="170"/>
      <c r="B79" s="23" t="s">
        <v>462</v>
      </c>
      <c r="C79" s="24">
        <v>4</v>
      </c>
      <c r="D79" s="24">
        <v>4</v>
      </c>
      <c r="E79" s="24">
        <v>5.5360846565077697</v>
      </c>
      <c r="F79" s="24">
        <v>4876</v>
      </c>
      <c r="G79" s="24">
        <v>3.2550879152181998E-8</v>
      </c>
      <c r="H79" s="25" t="s">
        <v>463</v>
      </c>
    </row>
    <row r="80" spans="1:16">
      <c r="A80" s="170"/>
      <c r="B80" s="23" t="s">
        <v>464</v>
      </c>
      <c r="C80" s="24">
        <v>1137</v>
      </c>
      <c r="D80" s="24">
        <v>1098</v>
      </c>
      <c r="E80" s="24">
        <v>6.1240530235861597</v>
      </c>
      <c r="F80" s="24">
        <v>4876</v>
      </c>
      <c r="G80" s="24">
        <v>9.838230385881029E-10</v>
      </c>
      <c r="H80" s="25" t="s">
        <v>463</v>
      </c>
    </row>
    <row r="81" spans="1:8">
      <c r="A81" s="170"/>
      <c r="B81" s="23" t="s">
        <v>465</v>
      </c>
      <c r="C81" s="24">
        <v>379</v>
      </c>
      <c r="D81" s="24">
        <v>366</v>
      </c>
      <c r="E81" s="24">
        <v>6.1241504645404703</v>
      </c>
      <c r="F81" s="24">
        <v>4876</v>
      </c>
      <c r="G81" s="24">
        <v>9.8322582292226007E-10</v>
      </c>
      <c r="H81" s="25" t="s">
        <v>463</v>
      </c>
    </row>
    <row r="82" spans="1:8">
      <c r="A82" s="170"/>
      <c r="B82" s="23" t="s">
        <v>466</v>
      </c>
      <c r="C82" s="24">
        <v>1</v>
      </c>
      <c r="D82" s="24">
        <v>1</v>
      </c>
      <c r="E82" s="24">
        <v>2.50733055234251</v>
      </c>
      <c r="F82" s="24">
        <v>3929</v>
      </c>
      <c r="G82" s="24">
        <v>1.2204727319292801E-2</v>
      </c>
      <c r="H82" s="25" t="s">
        <v>463</v>
      </c>
    </row>
    <row r="83" spans="1:8">
      <c r="A83" s="170"/>
      <c r="B83" s="23" t="s">
        <v>467</v>
      </c>
      <c r="C83" s="24">
        <v>0.75348201400000003</v>
      </c>
      <c r="D83" s="24">
        <v>0.78707517699999996</v>
      </c>
      <c r="E83" s="24">
        <v>-11.6159709372845</v>
      </c>
      <c r="F83" s="24">
        <v>4850</v>
      </c>
      <c r="G83" s="24">
        <v>8.70926529586095E-31</v>
      </c>
      <c r="H83" s="25" t="s">
        <v>457</v>
      </c>
    </row>
    <row r="84" spans="1:8">
      <c r="A84" s="170" t="s">
        <v>190</v>
      </c>
      <c r="B84" s="23" t="s">
        <v>456</v>
      </c>
      <c r="C84" s="24">
        <v>4.5586000000000002E-2</v>
      </c>
      <c r="D84" s="24">
        <v>5.3700499999999998E-2</v>
      </c>
      <c r="E84" s="24">
        <v>-11.7051482488438</v>
      </c>
      <c r="F84" s="24">
        <v>4853</v>
      </c>
      <c r="G84" s="24">
        <v>3.14235377580377E-31</v>
      </c>
      <c r="H84" s="25" t="s">
        <v>457</v>
      </c>
    </row>
    <row r="85" spans="1:8">
      <c r="A85" s="170"/>
      <c r="B85" s="23" t="s">
        <v>459</v>
      </c>
      <c r="C85" s="24">
        <v>0.244782</v>
      </c>
      <c r="D85" s="24">
        <v>0.25204599999999999</v>
      </c>
      <c r="E85" s="24">
        <v>4.9441180567165101E-2</v>
      </c>
      <c r="F85" s="24">
        <v>4853</v>
      </c>
      <c r="G85" s="24">
        <v>0.96056974551562202</v>
      </c>
      <c r="H85" s="25" t="s">
        <v>458</v>
      </c>
    </row>
    <row r="86" spans="1:8">
      <c r="A86" s="170"/>
      <c r="B86" s="23" t="s">
        <v>461</v>
      </c>
      <c r="C86" s="24">
        <v>0.17979000000000001</v>
      </c>
      <c r="D86" s="24">
        <v>0.20498949999999999</v>
      </c>
      <c r="E86" s="24">
        <v>0.86099084529052905</v>
      </c>
      <c r="F86" s="24">
        <v>4853</v>
      </c>
      <c r="G86" s="24">
        <v>0.38928562058622301</v>
      </c>
      <c r="H86" s="25" t="s">
        <v>458</v>
      </c>
    </row>
    <row r="87" spans="1:8">
      <c r="A87" s="170"/>
      <c r="B87" s="23" t="s">
        <v>462</v>
      </c>
      <c r="C87" s="24">
        <v>4</v>
      </c>
      <c r="D87" s="24">
        <v>4</v>
      </c>
      <c r="E87" s="24">
        <v>7.6587824827002402</v>
      </c>
      <c r="F87" s="24">
        <v>4917</v>
      </c>
      <c r="G87" s="24">
        <v>2.2459702929034599E-14</v>
      </c>
      <c r="H87" s="25" t="s">
        <v>463</v>
      </c>
    </row>
    <row r="88" spans="1:8">
      <c r="A88" s="170"/>
      <c r="B88" s="23" t="s">
        <v>464</v>
      </c>
      <c r="C88" s="24">
        <v>1137</v>
      </c>
      <c r="D88" s="24">
        <v>1083</v>
      </c>
      <c r="E88" s="24">
        <v>8.2853991698048706</v>
      </c>
      <c r="F88" s="24">
        <v>4917</v>
      </c>
      <c r="G88" s="24">
        <v>1.50285695493872E-16</v>
      </c>
      <c r="H88" s="25" t="s">
        <v>463</v>
      </c>
    </row>
    <row r="89" spans="1:8" ht="16.899999999999999" customHeight="1">
      <c r="A89" s="170"/>
      <c r="B89" s="23" t="s">
        <v>465</v>
      </c>
      <c r="C89" s="24">
        <v>379</v>
      </c>
      <c r="D89" s="24">
        <v>361</v>
      </c>
      <c r="E89" s="24">
        <v>8.2853793201600201</v>
      </c>
      <c r="F89" s="24">
        <v>4917</v>
      </c>
      <c r="G89" s="24">
        <v>1.5031041879169299E-16</v>
      </c>
      <c r="H89" s="25" t="s">
        <v>463</v>
      </c>
    </row>
    <row r="90" spans="1:8">
      <c r="A90" s="170"/>
      <c r="B90" s="23" t="s">
        <v>466</v>
      </c>
      <c r="C90" s="24">
        <v>1</v>
      </c>
      <c r="D90" s="24">
        <v>1</v>
      </c>
      <c r="E90" s="24">
        <v>1.8148072464832701</v>
      </c>
      <c r="F90" s="24">
        <v>3964</v>
      </c>
      <c r="G90" s="24">
        <v>6.9629084498917401E-2</v>
      </c>
      <c r="H90" s="25" t="s">
        <v>458</v>
      </c>
    </row>
    <row r="91" spans="1:8">
      <c r="A91" s="170"/>
      <c r="B91" s="23" t="s">
        <v>467</v>
      </c>
      <c r="C91" s="24">
        <v>0.74062296650000004</v>
      </c>
      <c r="D91" s="24">
        <v>0.80368479900000001</v>
      </c>
      <c r="E91" s="24">
        <v>-24.288845107862802</v>
      </c>
      <c r="F91" s="24">
        <v>4891</v>
      </c>
      <c r="G91" s="24">
        <v>3.8987246622081402E-123</v>
      </c>
      <c r="H91" s="25" t="s">
        <v>457</v>
      </c>
    </row>
    <row r="92" spans="1:8">
      <c r="A92" s="170" t="s">
        <v>195</v>
      </c>
      <c r="B92" s="23" t="s">
        <v>456</v>
      </c>
      <c r="C92" s="24">
        <v>4.57505E-2</v>
      </c>
      <c r="D92" s="24">
        <v>5.3849500000000002E-2</v>
      </c>
      <c r="E92" s="24">
        <v>-12.3286153935789</v>
      </c>
      <c r="F92" s="24">
        <v>4871</v>
      </c>
      <c r="G92" s="24">
        <v>2.06111975336396E-34</v>
      </c>
      <c r="H92" s="25" t="s">
        <v>457</v>
      </c>
    </row>
    <row r="93" spans="1:8">
      <c r="A93" s="170"/>
      <c r="B93" s="23" t="s">
        <v>459</v>
      </c>
      <c r="C93" s="24">
        <v>0.24506749999999999</v>
      </c>
      <c r="D93" s="24">
        <v>0.25175350000000002</v>
      </c>
      <c r="E93" s="24">
        <v>-1.0547607504368499</v>
      </c>
      <c r="F93" s="24">
        <v>4871</v>
      </c>
      <c r="G93" s="24">
        <v>0.291587073024626</v>
      </c>
      <c r="H93" s="25" t="s">
        <v>458</v>
      </c>
    </row>
    <row r="94" spans="1:8">
      <c r="A94" s="170"/>
      <c r="B94" s="23" t="s">
        <v>461</v>
      </c>
      <c r="C94" s="24">
        <v>0.18024399999999999</v>
      </c>
      <c r="D94" s="24">
        <v>0.20668700000000001</v>
      </c>
      <c r="E94" s="24">
        <v>0.95715826583349195</v>
      </c>
      <c r="F94" s="24">
        <v>4871</v>
      </c>
      <c r="G94" s="24">
        <v>0.33853488052736502</v>
      </c>
      <c r="H94" s="25" t="s">
        <v>458</v>
      </c>
    </row>
    <row r="95" spans="1:8">
      <c r="A95" s="170"/>
      <c r="B95" s="23" t="s">
        <v>462</v>
      </c>
      <c r="C95" s="24">
        <v>4</v>
      </c>
      <c r="D95" s="24">
        <v>4</v>
      </c>
      <c r="E95" s="24">
        <v>7.7929848076414903</v>
      </c>
      <c r="F95" s="24">
        <v>4933</v>
      </c>
      <c r="G95" s="24">
        <v>7.9255000761472805E-15</v>
      </c>
      <c r="H95" s="25" t="s">
        <v>463</v>
      </c>
    </row>
    <row r="96" spans="1:8">
      <c r="A96" s="170"/>
      <c r="B96" s="23" t="s">
        <v>464</v>
      </c>
      <c r="C96" s="24">
        <v>1134</v>
      </c>
      <c r="D96" s="24">
        <v>1083</v>
      </c>
      <c r="E96" s="24">
        <v>8.6013031240640405</v>
      </c>
      <c r="F96" s="24">
        <v>4933</v>
      </c>
      <c r="G96" s="24">
        <v>1.04496941651626E-17</v>
      </c>
      <c r="H96" s="25" t="s">
        <v>463</v>
      </c>
    </row>
    <row r="97" spans="1:8">
      <c r="A97" s="170"/>
      <c r="B97" s="23" t="s">
        <v>465</v>
      </c>
      <c r="C97" s="24">
        <v>378</v>
      </c>
      <c r="D97" s="24">
        <v>361</v>
      </c>
      <c r="E97" s="24">
        <v>8.6012825341454509</v>
      </c>
      <c r="F97" s="24">
        <v>4933</v>
      </c>
      <c r="G97" s="24">
        <v>1.04515416344098E-17</v>
      </c>
      <c r="H97" s="25" t="s">
        <v>463</v>
      </c>
    </row>
    <row r="98" spans="1:8">
      <c r="A98" s="170"/>
      <c r="B98" s="23" t="s">
        <v>466</v>
      </c>
      <c r="C98" s="24">
        <v>1</v>
      </c>
      <c r="D98" s="24">
        <v>1</v>
      </c>
      <c r="E98" s="24">
        <v>1.8408263314729301</v>
      </c>
      <c r="F98" s="24">
        <v>3979</v>
      </c>
      <c r="G98" s="24">
        <v>6.5721422891305906E-2</v>
      </c>
      <c r="H98" s="25" t="s">
        <v>458</v>
      </c>
    </row>
    <row r="99" spans="1:8">
      <c r="A99" s="170"/>
      <c r="B99" s="23" t="s">
        <v>467</v>
      </c>
      <c r="C99" s="24">
        <v>0.74008445950000001</v>
      </c>
      <c r="D99" s="24">
        <v>0.80681984500000004</v>
      </c>
      <c r="E99" s="24">
        <v>-24.692868529313699</v>
      </c>
      <c r="F99" s="24">
        <v>4907</v>
      </c>
      <c r="G99" s="24">
        <v>5.4156173756550902E-127</v>
      </c>
      <c r="H99" s="25" t="s">
        <v>457</v>
      </c>
    </row>
    <row r="100" spans="1:8">
      <c r="A100" s="170" t="s">
        <v>200</v>
      </c>
      <c r="B100" s="23" t="s">
        <v>456</v>
      </c>
      <c r="C100" s="24">
        <v>4.6651999999999999E-2</v>
      </c>
      <c r="D100" s="24">
        <v>5.2985999999999998E-2</v>
      </c>
      <c r="E100" s="24">
        <v>-9.8958470846724698</v>
      </c>
      <c r="F100" s="24">
        <v>4852</v>
      </c>
      <c r="G100" s="24">
        <v>7.1363758906221198E-23</v>
      </c>
      <c r="H100" s="25" t="s">
        <v>457</v>
      </c>
    </row>
    <row r="101" spans="1:8">
      <c r="A101" s="170"/>
      <c r="B101" s="23" t="s">
        <v>459</v>
      </c>
      <c r="C101" s="24">
        <v>0.24632200000000001</v>
      </c>
      <c r="D101" s="24">
        <v>0.250996</v>
      </c>
      <c r="E101" s="24">
        <v>1.60887979824815E-3</v>
      </c>
      <c r="F101" s="24">
        <v>4852</v>
      </c>
      <c r="G101" s="24">
        <v>0.99871636634382499</v>
      </c>
      <c r="H101" s="25" t="s">
        <v>458</v>
      </c>
    </row>
    <row r="102" spans="1:8">
      <c r="A102" s="170"/>
      <c r="B102" s="23" t="s">
        <v>461</v>
      </c>
      <c r="C102" s="24">
        <v>0.18395300000000001</v>
      </c>
      <c r="D102" s="24">
        <v>0.201853</v>
      </c>
      <c r="E102" s="24">
        <v>2.0097533844503301</v>
      </c>
      <c r="F102" s="24">
        <v>4852</v>
      </c>
      <c r="G102" s="24">
        <v>4.4512557777799597E-2</v>
      </c>
      <c r="H102" s="25" t="s">
        <v>457</v>
      </c>
    </row>
    <row r="103" spans="1:8">
      <c r="A103" s="170"/>
      <c r="B103" s="23" t="s">
        <v>462</v>
      </c>
      <c r="C103" s="24">
        <v>4</v>
      </c>
      <c r="D103" s="24">
        <v>4</v>
      </c>
      <c r="E103" s="24">
        <v>5.6699392750552997</v>
      </c>
      <c r="F103" s="24">
        <v>4916</v>
      </c>
      <c r="G103" s="24">
        <v>1.5100771453012501E-8</v>
      </c>
      <c r="H103" s="25" t="s">
        <v>463</v>
      </c>
    </row>
    <row r="104" spans="1:8">
      <c r="A104" s="170"/>
      <c r="B104" s="23" t="s">
        <v>464</v>
      </c>
      <c r="C104" s="24">
        <v>1140</v>
      </c>
      <c r="D104" s="24">
        <v>1092</v>
      </c>
      <c r="E104" s="24">
        <v>6.6077551494859703</v>
      </c>
      <c r="F104" s="24">
        <v>4916</v>
      </c>
      <c r="G104" s="24">
        <v>4.3155474417012999E-11</v>
      </c>
      <c r="H104" s="25" t="s">
        <v>463</v>
      </c>
    </row>
    <row r="105" spans="1:8">
      <c r="A105" s="170"/>
      <c r="B105" s="23" t="s">
        <v>465</v>
      </c>
      <c r="C105" s="24">
        <v>380</v>
      </c>
      <c r="D105" s="24">
        <v>364</v>
      </c>
      <c r="E105" s="24">
        <v>6.6078516242646099</v>
      </c>
      <c r="F105" s="24">
        <v>4916</v>
      </c>
      <c r="G105" s="24">
        <v>4.3127616064494798E-11</v>
      </c>
      <c r="H105" s="25" t="s">
        <v>463</v>
      </c>
    </row>
    <row r="106" spans="1:8">
      <c r="A106" s="170"/>
      <c r="B106" s="23" t="s">
        <v>466</v>
      </c>
      <c r="C106" s="24">
        <v>1</v>
      </c>
      <c r="D106" s="24">
        <v>1</v>
      </c>
      <c r="E106" s="24">
        <v>0.62399380926303805</v>
      </c>
      <c r="F106" s="24">
        <v>3963</v>
      </c>
      <c r="G106" s="24">
        <v>0.53266756642331403</v>
      </c>
      <c r="H106" s="25" t="s">
        <v>458</v>
      </c>
    </row>
    <row r="107" spans="1:8">
      <c r="A107" s="170"/>
      <c r="B107" s="23" t="s">
        <v>467</v>
      </c>
      <c r="C107" s="24">
        <v>0.75340041049999995</v>
      </c>
      <c r="D107" s="24">
        <v>0.79327031449999996</v>
      </c>
      <c r="E107" s="24">
        <v>-14.9849556456704</v>
      </c>
      <c r="F107" s="24">
        <v>4889</v>
      </c>
      <c r="G107" s="24">
        <v>1.1495921704925701E-49</v>
      </c>
      <c r="H107" s="25" t="s">
        <v>457</v>
      </c>
    </row>
    <row r="108" spans="1:8">
      <c r="A108" s="170" t="s">
        <v>205</v>
      </c>
      <c r="B108" s="23" t="s">
        <v>456</v>
      </c>
      <c r="C108" s="24">
        <v>4.5425E-2</v>
      </c>
      <c r="D108" s="24">
        <v>5.3844999999999997E-2</v>
      </c>
      <c r="E108" s="24">
        <v>-12.6315642336194</v>
      </c>
      <c r="F108" s="24">
        <v>4868</v>
      </c>
      <c r="G108" s="24">
        <v>5.1671146554381299E-36</v>
      </c>
      <c r="H108" s="25" t="s">
        <v>457</v>
      </c>
    </row>
    <row r="109" spans="1:8">
      <c r="A109" s="170"/>
      <c r="B109" s="23" t="s">
        <v>459</v>
      </c>
      <c r="C109" s="24">
        <v>0.24438399999999999</v>
      </c>
      <c r="D109" s="24">
        <v>0.25289099999999998</v>
      </c>
      <c r="E109" s="24">
        <v>-0.144008008094723</v>
      </c>
      <c r="F109" s="24">
        <v>4868</v>
      </c>
      <c r="G109" s="24">
        <v>0.88550010696622805</v>
      </c>
      <c r="H109" s="25" t="s">
        <v>458</v>
      </c>
    </row>
    <row r="110" spans="1:8">
      <c r="A110" s="170"/>
      <c r="B110" s="23" t="s">
        <v>461</v>
      </c>
      <c r="C110" s="24">
        <v>0.181258</v>
      </c>
      <c r="D110" s="24">
        <v>0.204813</v>
      </c>
      <c r="E110" s="24">
        <v>1.04833093308912</v>
      </c>
      <c r="F110" s="24">
        <v>4868</v>
      </c>
      <c r="G110" s="24">
        <v>0.29453820678800802</v>
      </c>
      <c r="H110" s="25" t="s">
        <v>458</v>
      </c>
    </row>
    <row r="111" spans="1:8">
      <c r="A111" s="170"/>
      <c r="B111" s="23" t="s">
        <v>462</v>
      </c>
      <c r="C111" s="24">
        <v>4</v>
      </c>
      <c r="D111" s="24">
        <v>4</v>
      </c>
      <c r="E111" s="24">
        <v>7.2680973125582202</v>
      </c>
      <c r="F111" s="24">
        <v>4934</v>
      </c>
      <c r="G111" s="24">
        <v>4.2175899733335498E-13</v>
      </c>
      <c r="H111" s="25" t="s">
        <v>463</v>
      </c>
    </row>
    <row r="112" spans="1:8">
      <c r="A112" s="170"/>
      <c r="B112" s="23" t="s">
        <v>464</v>
      </c>
      <c r="C112" s="24">
        <v>1140</v>
      </c>
      <c r="D112" s="24">
        <v>1083</v>
      </c>
      <c r="E112" s="24">
        <v>8.9631424803812703</v>
      </c>
      <c r="F112" s="24">
        <v>4934</v>
      </c>
      <c r="G112" s="24">
        <v>4.3960630586620504E-19</v>
      </c>
      <c r="H112" s="25" t="s">
        <v>463</v>
      </c>
    </row>
    <row r="113" spans="1:8">
      <c r="A113" s="170"/>
      <c r="B113" s="23" t="s">
        <v>465</v>
      </c>
      <c r="C113" s="24">
        <v>380</v>
      </c>
      <c r="D113" s="24">
        <v>361</v>
      </c>
      <c r="E113" s="24">
        <v>8.9631210314759606</v>
      </c>
      <c r="F113" s="24">
        <v>4934</v>
      </c>
      <c r="G113" s="24">
        <v>4.3969048435224904E-19</v>
      </c>
      <c r="H113" s="25" t="s">
        <v>463</v>
      </c>
    </row>
    <row r="114" spans="1:8">
      <c r="A114" s="170"/>
      <c r="B114" s="23" t="s">
        <v>466</v>
      </c>
      <c r="C114" s="24">
        <v>1</v>
      </c>
      <c r="D114" s="24">
        <v>1</v>
      </c>
      <c r="E114" s="24">
        <v>2.2674363718981998</v>
      </c>
      <c r="F114" s="24">
        <v>3978</v>
      </c>
      <c r="G114" s="24">
        <v>2.3417006135295099E-2</v>
      </c>
      <c r="H114" s="25" t="s">
        <v>463</v>
      </c>
    </row>
    <row r="115" spans="1:8">
      <c r="A115" s="170"/>
      <c r="B115" s="23" t="s">
        <v>467</v>
      </c>
      <c r="C115" s="24">
        <v>0.74679160700000002</v>
      </c>
      <c r="D115" s="24">
        <v>0.80296573599999999</v>
      </c>
      <c r="E115" s="24">
        <v>-21.736579008022201</v>
      </c>
      <c r="F115" s="24">
        <v>4909</v>
      </c>
      <c r="G115" s="24">
        <v>4.2470860799403102E-100</v>
      </c>
      <c r="H115" s="25" t="s">
        <v>457</v>
      </c>
    </row>
    <row r="116" spans="1:8">
      <c r="A116" s="170" t="s">
        <v>299</v>
      </c>
      <c r="B116" s="23" t="s">
        <v>456</v>
      </c>
      <c r="C116" s="24">
        <v>4.5007999999999999E-2</v>
      </c>
      <c r="D116" s="24">
        <v>5.3647E-2</v>
      </c>
      <c r="E116" s="24">
        <v>-12.477780865743901</v>
      </c>
      <c r="F116" s="24">
        <v>4796</v>
      </c>
      <c r="G116" s="24">
        <v>3.4546968692488798E-35</v>
      </c>
      <c r="H116" s="25" t="s">
        <v>457</v>
      </c>
    </row>
    <row r="117" spans="1:8">
      <c r="A117" s="170"/>
      <c r="B117" s="23" t="s">
        <v>459</v>
      </c>
      <c r="C117" s="24">
        <v>0.24341499999999999</v>
      </c>
      <c r="D117" s="24">
        <v>0.251855</v>
      </c>
      <c r="E117" s="24">
        <v>-0.441106974102078</v>
      </c>
      <c r="F117" s="24">
        <v>4796</v>
      </c>
      <c r="G117" s="24">
        <v>0.65915543836658996</v>
      </c>
      <c r="H117" s="25" t="s">
        <v>458</v>
      </c>
    </row>
    <row r="118" spans="1:8">
      <c r="A118" s="170"/>
      <c r="B118" s="23" t="s">
        <v>461</v>
      </c>
      <c r="C118" s="24">
        <v>0.18044199999999999</v>
      </c>
      <c r="D118" s="24">
        <v>0.204177</v>
      </c>
      <c r="E118" s="24">
        <v>1.21130013807629</v>
      </c>
      <c r="F118" s="24">
        <v>4796</v>
      </c>
      <c r="G118" s="24">
        <v>0.22584007632799999</v>
      </c>
      <c r="H118" s="25" t="s">
        <v>458</v>
      </c>
    </row>
    <row r="119" spans="1:8">
      <c r="A119" s="170"/>
      <c r="B119" s="23" t="s">
        <v>462</v>
      </c>
      <c r="C119" s="24">
        <v>4</v>
      </c>
      <c r="D119" s="24">
        <v>4</v>
      </c>
      <c r="E119" s="24">
        <v>7.3612448640961397</v>
      </c>
      <c r="F119" s="24">
        <v>4860</v>
      </c>
      <c r="G119" s="24">
        <v>2.1284262194592201E-13</v>
      </c>
      <c r="H119" s="25" t="s">
        <v>463</v>
      </c>
    </row>
    <row r="120" spans="1:8">
      <c r="A120" s="170"/>
      <c r="B120" s="23" t="s">
        <v>464</v>
      </c>
      <c r="C120" s="24">
        <v>1137</v>
      </c>
      <c r="D120" s="24">
        <v>1089</v>
      </c>
      <c r="E120" s="24">
        <v>8.2484635807774307</v>
      </c>
      <c r="F120" s="24">
        <v>4860</v>
      </c>
      <c r="G120" s="24">
        <v>2.0454137191412101E-16</v>
      </c>
      <c r="H120" s="25" t="s">
        <v>463</v>
      </c>
    </row>
    <row r="121" spans="1:8">
      <c r="A121" s="170"/>
      <c r="B121" s="23" t="s">
        <v>465</v>
      </c>
      <c r="C121" s="24">
        <v>379</v>
      </c>
      <c r="D121" s="24">
        <v>363</v>
      </c>
      <c r="E121" s="24">
        <v>8.2484437621503108</v>
      </c>
      <c r="F121" s="24">
        <v>4860</v>
      </c>
      <c r="G121" s="24">
        <v>2.0457482119797599E-16</v>
      </c>
      <c r="H121" s="25" t="s">
        <v>463</v>
      </c>
    </row>
    <row r="122" spans="1:8">
      <c r="A122" s="170"/>
      <c r="B122" s="23" t="s">
        <v>466</v>
      </c>
      <c r="C122" s="24">
        <v>1</v>
      </c>
      <c r="D122" s="24">
        <v>1</v>
      </c>
      <c r="E122" s="24">
        <v>2.17462889865992</v>
      </c>
      <c r="F122" s="24">
        <v>3915</v>
      </c>
      <c r="G122" s="24">
        <v>2.9717617031925301E-2</v>
      </c>
      <c r="H122" s="25" t="s">
        <v>463</v>
      </c>
    </row>
    <row r="123" spans="1:8">
      <c r="A123" s="170"/>
      <c r="B123" s="23" t="s">
        <v>467</v>
      </c>
      <c r="C123" s="24">
        <v>0.73987252400000003</v>
      </c>
      <c r="D123" s="24">
        <v>0.80271957000000005</v>
      </c>
      <c r="E123" s="24">
        <v>-23.462781902350901</v>
      </c>
      <c r="F123" s="24">
        <v>4836</v>
      </c>
      <c r="G123" s="24">
        <v>2.1983038276233499E-115</v>
      </c>
      <c r="H123" s="25" t="s">
        <v>457</v>
      </c>
    </row>
    <row r="124" spans="1:8">
      <c r="A124" s="170" t="s">
        <v>218</v>
      </c>
      <c r="B124" s="23" t="s">
        <v>456</v>
      </c>
      <c r="C124" s="24">
        <v>4.5162000000000001E-2</v>
      </c>
      <c r="D124" s="24">
        <v>5.3204000000000001E-2</v>
      </c>
      <c r="E124" s="24">
        <v>-12.6159891227115</v>
      </c>
      <c r="F124" s="24">
        <v>4786</v>
      </c>
      <c r="G124" s="24">
        <v>6.3948568379790296E-36</v>
      </c>
      <c r="H124" s="25" t="s">
        <v>457</v>
      </c>
    </row>
    <row r="125" spans="1:8">
      <c r="A125" s="170"/>
      <c r="B125" s="23" t="s">
        <v>459</v>
      </c>
      <c r="C125" s="24">
        <v>0.24364</v>
      </c>
      <c r="D125" s="24">
        <v>0.25178099999999998</v>
      </c>
      <c r="E125" s="24">
        <v>-0.41618342317004398</v>
      </c>
      <c r="F125" s="24">
        <v>4786</v>
      </c>
      <c r="G125" s="24">
        <v>0.67729445016266498</v>
      </c>
      <c r="H125" s="25" t="s">
        <v>458</v>
      </c>
    </row>
    <row r="126" spans="1:8">
      <c r="A126" s="170"/>
      <c r="B126" s="23" t="s">
        <v>461</v>
      </c>
      <c r="C126" s="24">
        <v>0.18073600000000001</v>
      </c>
      <c r="D126" s="24">
        <v>0.20345199999999999</v>
      </c>
      <c r="E126" s="24">
        <v>1.1250578039349599</v>
      </c>
      <c r="F126" s="24">
        <v>4786</v>
      </c>
      <c r="G126" s="24">
        <v>0.260620958219976</v>
      </c>
      <c r="H126" s="25" t="s">
        <v>458</v>
      </c>
    </row>
    <row r="127" spans="1:8">
      <c r="A127" s="170"/>
      <c r="B127" s="23" t="s">
        <v>462</v>
      </c>
      <c r="C127" s="24">
        <v>4</v>
      </c>
      <c r="D127" s="24">
        <v>4</v>
      </c>
      <c r="E127" s="24">
        <v>6.9350797167571798</v>
      </c>
      <c r="F127" s="24">
        <v>4849</v>
      </c>
      <c r="G127" s="24">
        <v>4.5929901735081502E-12</v>
      </c>
      <c r="H127" s="25" t="s">
        <v>463</v>
      </c>
    </row>
    <row r="128" spans="1:8">
      <c r="A128" s="170"/>
      <c r="B128" s="23" t="s">
        <v>464</v>
      </c>
      <c r="C128" s="24">
        <v>1141</v>
      </c>
      <c r="D128" s="24">
        <v>1089</v>
      </c>
      <c r="E128" s="24">
        <v>8.5138875981160993</v>
      </c>
      <c r="F128" s="24">
        <v>4849</v>
      </c>
      <c r="G128" s="24">
        <v>2.2156880766052699E-17</v>
      </c>
      <c r="H128" s="25" t="s">
        <v>463</v>
      </c>
    </row>
    <row r="129" spans="1:8">
      <c r="A129" s="170"/>
      <c r="B129" s="23" t="s">
        <v>465</v>
      </c>
      <c r="C129" s="24">
        <v>380</v>
      </c>
      <c r="D129" s="24">
        <v>363</v>
      </c>
      <c r="E129" s="24">
        <v>8.5138670046655296</v>
      </c>
      <c r="F129" s="24">
        <v>4849</v>
      </c>
      <c r="G129" s="24">
        <v>2.2160760075662901E-17</v>
      </c>
      <c r="H129" s="25" t="s">
        <v>463</v>
      </c>
    </row>
    <row r="130" spans="1:8">
      <c r="A130" s="170"/>
      <c r="B130" s="23" t="s">
        <v>466</v>
      </c>
      <c r="C130" s="24">
        <v>1</v>
      </c>
      <c r="D130" s="24">
        <v>1</v>
      </c>
      <c r="E130" s="24">
        <v>1.1571144411115399</v>
      </c>
      <c r="F130" s="24">
        <v>3910</v>
      </c>
      <c r="G130" s="24">
        <v>0.24729629160033501</v>
      </c>
      <c r="H130" s="25" t="s">
        <v>458</v>
      </c>
    </row>
    <row r="131" spans="1:8">
      <c r="A131" s="170"/>
      <c r="B131" s="23" t="s">
        <v>467</v>
      </c>
      <c r="C131" s="24">
        <v>0.73822841500000003</v>
      </c>
      <c r="D131" s="24">
        <v>0.80090033100000002</v>
      </c>
      <c r="E131" s="24">
        <v>-23.580284160402002</v>
      </c>
      <c r="F131" s="24">
        <v>4825</v>
      </c>
      <c r="G131" s="24">
        <v>1.89139977632203E-116</v>
      </c>
      <c r="H131" s="25" t="s">
        <v>457</v>
      </c>
    </row>
    <row r="132" spans="1:8">
      <c r="A132" s="170" t="s">
        <v>224</v>
      </c>
      <c r="B132" s="23" t="s">
        <v>456</v>
      </c>
      <c r="C132" s="24">
        <v>4.5214999999999998E-2</v>
      </c>
      <c r="D132" s="24">
        <v>5.3508E-2</v>
      </c>
      <c r="E132" s="24">
        <v>-12.678440324750699</v>
      </c>
      <c r="F132" s="24">
        <v>4789</v>
      </c>
      <c r="G132" s="24">
        <v>2.96141175398864E-36</v>
      </c>
      <c r="H132" s="25" t="s">
        <v>457</v>
      </c>
    </row>
    <row r="133" spans="1:8">
      <c r="A133" s="170"/>
      <c r="B133" s="23" t="s">
        <v>459</v>
      </c>
      <c r="C133" s="24">
        <v>0.24345</v>
      </c>
      <c r="D133" s="24">
        <v>0.25144</v>
      </c>
      <c r="E133" s="24">
        <v>-0.93327832550751699</v>
      </c>
      <c r="F133" s="24">
        <v>4789</v>
      </c>
      <c r="G133" s="24">
        <v>0.35072333345333301</v>
      </c>
      <c r="H133" s="25" t="s">
        <v>458</v>
      </c>
    </row>
    <row r="134" spans="1:8">
      <c r="A134" s="170"/>
      <c r="B134" s="23" t="s">
        <v>461</v>
      </c>
      <c r="C134" s="24">
        <v>0.18045149999999999</v>
      </c>
      <c r="D134" s="24">
        <v>0.204677</v>
      </c>
      <c r="E134" s="24">
        <v>0.97935541797151404</v>
      </c>
      <c r="F134" s="24">
        <v>4789</v>
      </c>
      <c r="G134" s="24">
        <v>0.32745386731911202</v>
      </c>
      <c r="H134" s="25" t="s">
        <v>458</v>
      </c>
    </row>
    <row r="135" spans="1:8">
      <c r="A135" s="170"/>
      <c r="B135" s="23" t="s">
        <v>462</v>
      </c>
      <c r="C135" s="24">
        <v>4</v>
      </c>
      <c r="D135" s="24">
        <v>4</v>
      </c>
      <c r="E135" s="24">
        <v>6.6707165760790996</v>
      </c>
      <c r="F135" s="24">
        <v>4854</v>
      </c>
      <c r="G135" s="24">
        <v>2.8298959224592899E-11</v>
      </c>
      <c r="H135" s="25" t="s">
        <v>463</v>
      </c>
    </row>
    <row r="136" spans="1:8">
      <c r="A136" s="170"/>
      <c r="B136" s="23" t="s">
        <v>464</v>
      </c>
      <c r="C136" s="24">
        <v>1143</v>
      </c>
      <c r="D136" s="24">
        <v>1089</v>
      </c>
      <c r="E136" s="24">
        <v>8.0342256961359695</v>
      </c>
      <c r="F136" s="24">
        <v>4854</v>
      </c>
      <c r="G136" s="24">
        <v>1.17259439093899E-15</v>
      </c>
      <c r="H136" s="25" t="s">
        <v>463</v>
      </c>
    </row>
    <row r="137" spans="1:8">
      <c r="A137" s="170"/>
      <c r="B137" s="23" t="s">
        <v>465</v>
      </c>
      <c r="C137" s="24">
        <v>381</v>
      </c>
      <c r="D137" s="24">
        <v>363</v>
      </c>
      <c r="E137" s="24">
        <v>8.0343191837734498</v>
      </c>
      <c r="F137" s="24">
        <v>4854</v>
      </c>
      <c r="G137" s="24">
        <v>1.17171246744509E-15</v>
      </c>
      <c r="H137" s="25" t="s">
        <v>463</v>
      </c>
    </row>
    <row r="138" spans="1:8">
      <c r="A138" s="170"/>
      <c r="B138" s="23" t="s">
        <v>466</v>
      </c>
      <c r="C138" s="24">
        <v>1</v>
      </c>
      <c r="D138" s="24">
        <v>1</v>
      </c>
      <c r="E138" s="24">
        <v>1.05617297052175</v>
      </c>
      <c r="F138" s="24">
        <v>3911</v>
      </c>
      <c r="G138" s="24">
        <v>0.29095443275174698</v>
      </c>
      <c r="H138" s="25" t="s">
        <v>458</v>
      </c>
    </row>
    <row r="139" spans="1:8">
      <c r="A139" s="170"/>
      <c r="B139" s="23" t="s">
        <v>467</v>
      </c>
      <c r="C139" s="24">
        <v>0.73779561100000002</v>
      </c>
      <c r="D139" s="24">
        <v>0.8006656365</v>
      </c>
      <c r="E139" s="24">
        <v>-24.1608405440588</v>
      </c>
      <c r="F139" s="24">
        <v>4829</v>
      </c>
      <c r="G139" s="24">
        <v>7.5703402745124704E-122</v>
      </c>
      <c r="H139" s="25" t="s">
        <v>457</v>
      </c>
    </row>
    <row r="140" spans="1:8">
      <c r="A140" s="170" t="s">
        <v>231</v>
      </c>
      <c r="B140" s="23" t="s">
        <v>456</v>
      </c>
      <c r="C140" s="24">
        <v>4.6206999999999998E-2</v>
      </c>
      <c r="D140" s="24">
        <v>5.3782999999999997E-2</v>
      </c>
      <c r="E140" s="24">
        <v>-12.249983183988601</v>
      </c>
      <c r="F140" s="24">
        <v>4872</v>
      </c>
      <c r="G140" s="24">
        <v>5.2931659477374697E-34</v>
      </c>
      <c r="H140" s="25" t="s">
        <v>457</v>
      </c>
    </row>
    <row r="141" spans="1:8">
      <c r="A141" s="170"/>
      <c r="B141" s="23" t="s">
        <v>459</v>
      </c>
      <c r="C141" s="24">
        <v>0.246421</v>
      </c>
      <c r="D141" s="24">
        <v>0.25106400000000001</v>
      </c>
      <c r="E141" s="24">
        <v>-0.92364229470964299</v>
      </c>
      <c r="F141" s="24">
        <v>4872</v>
      </c>
      <c r="G141" s="24">
        <v>0.35571832651769802</v>
      </c>
      <c r="H141" s="25" t="s">
        <v>458</v>
      </c>
    </row>
    <row r="142" spans="1:8">
      <c r="A142" s="170"/>
      <c r="B142" s="23" t="s">
        <v>461</v>
      </c>
      <c r="C142" s="24">
        <v>0.181475</v>
      </c>
      <c r="D142" s="24">
        <v>0.205347</v>
      </c>
      <c r="E142" s="24">
        <v>0.93416734637050802</v>
      </c>
      <c r="F142" s="24">
        <v>4872</v>
      </c>
      <c r="G142" s="24">
        <v>0.35026387230109401</v>
      </c>
      <c r="H142" s="25" t="s">
        <v>458</v>
      </c>
    </row>
    <row r="143" spans="1:8">
      <c r="A143" s="170"/>
      <c r="B143" s="23" t="s">
        <v>462</v>
      </c>
      <c r="C143" s="24">
        <v>4</v>
      </c>
      <c r="D143" s="24">
        <v>4</v>
      </c>
      <c r="E143" s="24">
        <v>6.2062080838457199</v>
      </c>
      <c r="F143" s="24">
        <v>4939</v>
      </c>
      <c r="G143" s="24">
        <v>5.8713685732987502E-10</v>
      </c>
      <c r="H143" s="25" t="s">
        <v>463</v>
      </c>
    </row>
    <row r="144" spans="1:8">
      <c r="A144" s="170"/>
      <c r="B144" s="23" t="s">
        <v>464</v>
      </c>
      <c r="C144" s="24">
        <v>1134</v>
      </c>
      <c r="D144" s="24">
        <v>1083</v>
      </c>
      <c r="E144" s="24">
        <v>7.6032181922987396</v>
      </c>
      <c r="F144" s="24">
        <v>4939</v>
      </c>
      <c r="G144" s="24">
        <v>3.4362485489729197E-14</v>
      </c>
      <c r="H144" s="25" t="s">
        <v>463</v>
      </c>
    </row>
    <row r="145" spans="1:8">
      <c r="A145" s="170"/>
      <c r="B145" s="23" t="s">
        <v>465</v>
      </c>
      <c r="C145" s="24">
        <v>378</v>
      </c>
      <c r="D145" s="24">
        <v>361</v>
      </c>
      <c r="E145" s="24">
        <v>7.6033122206264698</v>
      </c>
      <c r="F145" s="24">
        <v>4939</v>
      </c>
      <c r="G145" s="24">
        <v>3.4337805593946603E-14</v>
      </c>
      <c r="H145" s="25" t="s">
        <v>463</v>
      </c>
    </row>
    <row r="146" spans="1:8">
      <c r="A146" s="170"/>
      <c r="B146" s="23" t="s">
        <v>466</v>
      </c>
      <c r="C146" s="24">
        <v>1</v>
      </c>
      <c r="D146" s="24">
        <v>1</v>
      </c>
      <c r="E146" s="24">
        <v>1.4718731600600801</v>
      </c>
      <c r="F146" s="24">
        <v>3976</v>
      </c>
      <c r="G146" s="24">
        <v>0.14113427668741599</v>
      </c>
      <c r="H146" s="25" t="s">
        <v>458</v>
      </c>
    </row>
    <row r="147" spans="1:8">
      <c r="A147" s="170"/>
      <c r="B147" s="23" t="s">
        <v>467</v>
      </c>
      <c r="C147" s="24">
        <v>0.73980324799999997</v>
      </c>
      <c r="D147" s="24">
        <v>0.80617322800000002</v>
      </c>
      <c r="E147" s="24">
        <v>-25.396805861810201</v>
      </c>
      <c r="F147" s="24">
        <v>4910</v>
      </c>
      <c r="G147" s="24">
        <v>8.4994267745664695E-134</v>
      </c>
      <c r="H147" s="25" t="s">
        <v>457</v>
      </c>
    </row>
    <row r="148" spans="1:8">
      <c r="A148" s="170" t="s">
        <v>237</v>
      </c>
      <c r="B148" s="23" t="s">
        <v>456</v>
      </c>
      <c r="C148" s="24">
        <v>4.5634000000000001E-2</v>
      </c>
      <c r="D148" s="24">
        <v>5.2689E-2</v>
      </c>
      <c r="E148" s="24">
        <v>-11.1540320466179</v>
      </c>
      <c r="F148" s="24">
        <v>4790</v>
      </c>
      <c r="G148" s="24">
        <v>1.5335652472797001E-28</v>
      </c>
      <c r="H148" s="25" t="s">
        <v>457</v>
      </c>
    </row>
    <row r="149" spans="1:8">
      <c r="A149" s="170"/>
      <c r="B149" s="23" t="s">
        <v>459</v>
      </c>
      <c r="C149" s="24">
        <v>0.244918</v>
      </c>
      <c r="D149" s="24">
        <v>0.249973</v>
      </c>
      <c r="E149" s="24">
        <v>-0.20174095447679899</v>
      </c>
      <c r="F149" s="24">
        <v>4790</v>
      </c>
      <c r="G149" s="24">
        <v>0.84012781048708896</v>
      </c>
      <c r="H149" s="25" t="s">
        <v>458</v>
      </c>
    </row>
    <row r="150" spans="1:8">
      <c r="A150" s="170"/>
      <c r="B150" s="23" t="s">
        <v>461</v>
      </c>
      <c r="C150" s="24">
        <v>0.180835</v>
      </c>
      <c r="D150" s="24">
        <v>0.20404800000000001</v>
      </c>
      <c r="E150" s="24">
        <v>1.44543695864329</v>
      </c>
      <c r="F150" s="24">
        <v>4790</v>
      </c>
      <c r="G150" s="24">
        <v>0.14840060671080299</v>
      </c>
      <c r="H150" s="25" t="s">
        <v>458</v>
      </c>
    </row>
    <row r="151" spans="1:8">
      <c r="A151" s="170"/>
      <c r="B151" s="23" t="s">
        <v>462</v>
      </c>
      <c r="C151" s="24">
        <v>4</v>
      </c>
      <c r="D151" s="24">
        <v>4</v>
      </c>
      <c r="E151" s="24">
        <v>6.5630577718776397</v>
      </c>
      <c r="F151" s="24">
        <v>4852</v>
      </c>
      <c r="G151" s="24">
        <v>5.8225217136720897E-11</v>
      </c>
      <c r="H151" s="25" t="s">
        <v>463</v>
      </c>
    </row>
    <row r="152" spans="1:8">
      <c r="A152" s="170"/>
      <c r="B152" s="23" t="s">
        <v>464</v>
      </c>
      <c r="C152" s="24">
        <v>1143</v>
      </c>
      <c r="D152" s="24">
        <v>1092</v>
      </c>
      <c r="E152" s="24">
        <v>7.90261664314996</v>
      </c>
      <c r="F152" s="24">
        <v>4852</v>
      </c>
      <c r="G152" s="24">
        <v>3.3544809948306902E-15</v>
      </c>
      <c r="H152" s="25" t="s">
        <v>463</v>
      </c>
    </row>
    <row r="153" spans="1:8">
      <c r="A153" s="170"/>
      <c r="B153" s="23" t="s">
        <v>465</v>
      </c>
      <c r="C153" s="24">
        <v>381</v>
      </c>
      <c r="D153" s="24">
        <v>364</v>
      </c>
      <c r="E153" s="24">
        <v>7.9027103642183096</v>
      </c>
      <c r="F153" s="24">
        <v>4852</v>
      </c>
      <c r="G153" s="24">
        <v>3.35199091420635E-15</v>
      </c>
      <c r="H153" s="25" t="s">
        <v>463</v>
      </c>
    </row>
    <row r="154" spans="1:8">
      <c r="A154" s="170"/>
      <c r="B154" s="23" t="s">
        <v>466</v>
      </c>
      <c r="C154" s="24">
        <v>1</v>
      </c>
      <c r="D154" s="24">
        <v>1</v>
      </c>
      <c r="E154" s="24">
        <v>1.67725843531386</v>
      </c>
      <c r="F154" s="24">
        <v>3909</v>
      </c>
      <c r="G154" s="24">
        <v>9.35719066892087E-2</v>
      </c>
      <c r="H154" s="25" t="s">
        <v>458</v>
      </c>
    </row>
    <row r="155" spans="1:8">
      <c r="A155" s="171"/>
      <c r="B155" s="42" t="s">
        <v>467</v>
      </c>
      <c r="C155" s="45">
        <v>0.73522276600000003</v>
      </c>
      <c r="D155" s="45">
        <v>0.80138963350000003</v>
      </c>
      <c r="E155" s="45">
        <v>-25.295658100637901</v>
      </c>
      <c r="F155" s="45">
        <v>4827</v>
      </c>
      <c r="G155" s="45">
        <v>1.11650589771836E-132</v>
      </c>
      <c r="H155" s="49" t="s">
        <v>457</v>
      </c>
    </row>
  </sheetData>
  <mergeCells count="36">
    <mergeCell ref="Q20:Q27"/>
    <mergeCell ref="Q28:Q35"/>
    <mergeCell ref="Q36:Q43"/>
    <mergeCell ref="A140:A147"/>
    <mergeCell ref="A148:A155"/>
    <mergeCell ref="I4:I11"/>
    <mergeCell ref="I12:I19"/>
    <mergeCell ref="I20:I27"/>
    <mergeCell ref="I28:I35"/>
    <mergeCell ref="I36:I43"/>
    <mergeCell ref="I44:I51"/>
    <mergeCell ref="I52:I59"/>
    <mergeCell ref="I60:I67"/>
    <mergeCell ref="I68:I75"/>
    <mergeCell ref="A100:A107"/>
    <mergeCell ref="A108:A115"/>
    <mergeCell ref="A116:A123"/>
    <mergeCell ref="A124:A131"/>
    <mergeCell ref="A132:A139"/>
    <mergeCell ref="A60:A67"/>
    <mergeCell ref="A68:A75"/>
    <mergeCell ref="A76:A83"/>
    <mergeCell ref="A84:A91"/>
    <mergeCell ref="A92:A99"/>
    <mergeCell ref="A20:A27"/>
    <mergeCell ref="A28:A35"/>
    <mergeCell ref="A36:A43"/>
    <mergeCell ref="A44:A51"/>
    <mergeCell ref="A52:A59"/>
    <mergeCell ref="A2:H2"/>
    <mergeCell ref="I2:P2"/>
    <mergeCell ref="Q2:X2"/>
    <mergeCell ref="A4:A11"/>
    <mergeCell ref="A12:A19"/>
    <mergeCell ref="Q4:Q11"/>
    <mergeCell ref="Q12:Q1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459"/>
  <sheetViews>
    <sheetView workbookViewId="0"/>
  </sheetViews>
  <sheetFormatPr defaultColWidth="9" defaultRowHeight="15"/>
  <cols>
    <col min="1" max="1" width="24.7109375" customWidth="1"/>
    <col min="2" max="2" width="27.5703125" customWidth="1"/>
    <col min="3" max="3" width="55.5703125" customWidth="1"/>
    <col min="4" max="4" width="50.140625" customWidth="1"/>
    <col min="5" max="7" width="19.140625" customWidth="1"/>
    <col min="8" max="8" width="37.140625" customWidth="1"/>
  </cols>
  <sheetData>
    <row r="1" spans="1:8" ht="18.75">
      <c r="A1" s="1" t="s">
        <v>468</v>
      </c>
    </row>
    <row r="2" spans="1:8" ht="19.5">
      <c r="A2" s="136" t="s">
        <v>28</v>
      </c>
      <c r="B2" s="137"/>
      <c r="C2" s="137"/>
      <c r="D2" s="137"/>
      <c r="E2" s="137"/>
      <c r="F2" s="137"/>
      <c r="G2" s="137"/>
      <c r="H2" s="138"/>
    </row>
    <row r="3" spans="1:8" ht="17.25">
      <c r="A3" s="2" t="s">
        <v>452</v>
      </c>
      <c r="B3" s="3" t="s">
        <v>381</v>
      </c>
      <c r="C3" s="4" t="s">
        <v>453</v>
      </c>
      <c r="D3" s="4" t="s">
        <v>454</v>
      </c>
      <c r="E3" s="5" t="s">
        <v>248</v>
      </c>
      <c r="F3" s="4" t="s">
        <v>249</v>
      </c>
      <c r="G3" s="4" t="s">
        <v>247</v>
      </c>
      <c r="H3" s="6" t="s">
        <v>455</v>
      </c>
    </row>
    <row r="4" spans="1:8" ht="18.75">
      <c r="A4" s="134" t="s">
        <v>43</v>
      </c>
      <c r="B4" s="8" t="s">
        <v>382</v>
      </c>
      <c r="C4" s="9">
        <v>0.545195816</v>
      </c>
      <c r="D4" s="9">
        <v>0.65769941799999998</v>
      </c>
      <c r="E4" s="9">
        <v>-4.6105407940402801</v>
      </c>
      <c r="F4" s="9">
        <v>2562</v>
      </c>
      <c r="G4" s="9">
        <v>4.2133354985133102E-6</v>
      </c>
      <c r="H4" s="9" t="s">
        <v>457</v>
      </c>
    </row>
    <row r="5" spans="1:8" ht="18.75">
      <c r="A5" s="134"/>
      <c r="B5" s="8" t="s">
        <v>383</v>
      </c>
      <c r="C5" s="9">
        <v>0.66748867349999996</v>
      </c>
      <c r="D5" s="9">
        <v>0.80203501050000003</v>
      </c>
      <c r="E5" s="9">
        <v>-6.25067562293912</v>
      </c>
      <c r="F5" s="9">
        <v>2549</v>
      </c>
      <c r="G5" s="9">
        <v>4.7754861972449098E-10</v>
      </c>
      <c r="H5" s="9" t="s">
        <v>457</v>
      </c>
    </row>
    <row r="6" spans="1:8" ht="18.75">
      <c r="A6" s="134"/>
      <c r="B6" s="8" t="s">
        <v>384</v>
      </c>
      <c r="C6" s="9">
        <v>0.75537971699999995</v>
      </c>
      <c r="D6" s="9">
        <v>0.95876318299999996</v>
      </c>
      <c r="E6" s="9">
        <v>-6.3615489672996599</v>
      </c>
      <c r="F6" s="9">
        <v>2468</v>
      </c>
      <c r="G6" s="9">
        <v>2.3725102604534102E-10</v>
      </c>
      <c r="H6" s="9" t="s">
        <v>457</v>
      </c>
    </row>
    <row r="7" spans="1:8" ht="18.75">
      <c r="A7" s="134"/>
      <c r="B7" s="8" t="s">
        <v>385</v>
      </c>
      <c r="C7" s="9">
        <v>0.93319361050000005</v>
      </c>
      <c r="D7" s="9">
        <v>1.1612782255</v>
      </c>
      <c r="E7" s="9">
        <v>-6.2308002782638798</v>
      </c>
      <c r="F7" s="9">
        <v>2461</v>
      </c>
      <c r="G7" s="9">
        <v>5.4417506720335998E-10</v>
      </c>
      <c r="H7" s="9" t="s">
        <v>457</v>
      </c>
    </row>
    <row r="8" spans="1:8" ht="18.75">
      <c r="A8" s="134"/>
      <c r="B8" s="8" t="s">
        <v>386</v>
      </c>
      <c r="C8" s="9">
        <v>0.545195816</v>
      </c>
      <c r="D8" s="9">
        <v>0.65769941799999998</v>
      </c>
      <c r="E8" s="9">
        <v>-4.6105407940402801</v>
      </c>
      <c r="F8" s="9">
        <v>2562</v>
      </c>
      <c r="G8" s="9">
        <v>4.2133354985133102E-6</v>
      </c>
      <c r="H8" s="9" t="s">
        <v>457</v>
      </c>
    </row>
    <row r="9" spans="1:8" ht="18.75">
      <c r="A9" s="134"/>
      <c r="B9" s="8" t="s">
        <v>387</v>
      </c>
      <c r="C9" s="9">
        <v>0.66748867349999996</v>
      </c>
      <c r="D9" s="9">
        <v>0.80203501050000003</v>
      </c>
      <c r="E9" s="9">
        <v>-6.25067562293912</v>
      </c>
      <c r="F9" s="9">
        <v>2549</v>
      </c>
      <c r="G9" s="9">
        <v>4.7754861972449098E-10</v>
      </c>
      <c r="H9" s="9" t="s">
        <v>457</v>
      </c>
    </row>
    <row r="10" spans="1:8" ht="18.75">
      <c r="A10" s="134"/>
      <c r="B10" s="8" t="s">
        <v>388</v>
      </c>
      <c r="C10" s="9">
        <v>0.75537971699999995</v>
      </c>
      <c r="D10" s="9">
        <v>0.95876318299999996</v>
      </c>
      <c r="E10" s="9">
        <v>-6.3615489672996599</v>
      </c>
      <c r="F10" s="9">
        <v>2468</v>
      </c>
      <c r="G10" s="9">
        <v>2.3725102604534102E-10</v>
      </c>
      <c r="H10" s="9" t="s">
        <v>457</v>
      </c>
    </row>
    <row r="11" spans="1:8" ht="18.75">
      <c r="A11" s="134"/>
      <c r="B11" s="8" t="s">
        <v>389</v>
      </c>
      <c r="C11" s="9">
        <v>0.93319361050000005</v>
      </c>
      <c r="D11" s="9">
        <v>1.1612782255</v>
      </c>
      <c r="E11" s="9">
        <v>-6.2308002782638798</v>
      </c>
      <c r="F11" s="9">
        <v>2461</v>
      </c>
      <c r="G11" s="9">
        <v>5.4417506720335998E-10</v>
      </c>
      <c r="H11" s="9" t="s">
        <v>457</v>
      </c>
    </row>
    <row r="12" spans="1:8" ht="18.75">
      <c r="A12" s="134"/>
      <c r="B12" s="8" t="s">
        <v>390</v>
      </c>
      <c r="C12" s="9">
        <v>0.35262687799999998</v>
      </c>
      <c r="D12" s="9">
        <v>0.47080979099999998</v>
      </c>
      <c r="E12" s="9">
        <v>-10.2424868939446</v>
      </c>
      <c r="F12" s="9">
        <v>2518</v>
      </c>
      <c r="G12" s="9">
        <v>3.7799826951897297E-24</v>
      </c>
      <c r="H12" s="9" t="s">
        <v>457</v>
      </c>
    </row>
    <row r="13" spans="1:8" ht="18.75">
      <c r="A13" s="134"/>
      <c r="B13" s="8" t="s">
        <v>391</v>
      </c>
      <c r="C13" s="9">
        <v>0.42627938900000001</v>
      </c>
      <c r="D13" s="9">
        <v>0.59822339349999998</v>
      </c>
      <c r="E13" s="9">
        <v>-10.9649870180327</v>
      </c>
      <c r="F13" s="9">
        <v>2487</v>
      </c>
      <c r="G13" s="9">
        <v>2.3563076783128499E-27</v>
      </c>
      <c r="H13" s="9" t="s">
        <v>457</v>
      </c>
    </row>
    <row r="14" spans="1:8" ht="18.75">
      <c r="A14" s="134"/>
      <c r="B14" s="8" t="s">
        <v>392</v>
      </c>
      <c r="C14" s="9">
        <v>0.54752581899999997</v>
      </c>
      <c r="D14" s="9">
        <v>0.78148906600000001</v>
      </c>
      <c r="E14" s="9">
        <v>-8.6478174297705106</v>
      </c>
      <c r="F14" s="9">
        <v>2356</v>
      </c>
      <c r="G14" s="9">
        <v>9.5336656736711205E-18</v>
      </c>
      <c r="H14" s="9" t="s">
        <v>457</v>
      </c>
    </row>
    <row r="15" spans="1:8" ht="18.75">
      <c r="A15" s="134"/>
      <c r="B15" s="8" t="s">
        <v>393</v>
      </c>
      <c r="C15" s="9">
        <v>0.53600377700000001</v>
      </c>
      <c r="D15" s="9">
        <v>0.758920869</v>
      </c>
      <c r="E15" s="9">
        <v>-9.3138740621342997</v>
      </c>
      <c r="F15" s="9">
        <v>2342</v>
      </c>
      <c r="G15" s="9">
        <v>2.7487555252892498E-20</v>
      </c>
      <c r="H15" s="9" t="s">
        <v>457</v>
      </c>
    </row>
    <row r="16" spans="1:8" ht="18.75">
      <c r="A16" s="134"/>
      <c r="B16" s="8" t="s">
        <v>394</v>
      </c>
      <c r="C16" s="9">
        <v>0.34913261800000001</v>
      </c>
      <c r="D16" s="9">
        <v>0.49021349800000003</v>
      </c>
      <c r="E16" s="9">
        <v>-9.5937088805390296</v>
      </c>
      <c r="F16" s="9">
        <v>2508</v>
      </c>
      <c r="G16" s="9">
        <v>1.9727345961063499E-21</v>
      </c>
      <c r="H16" s="9" t="s">
        <v>457</v>
      </c>
    </row>
    <row r="17" spans="1:8" ht="18.75">
      <c r="A17" s="134"/>
      <c r="B17" s="8" t="s">
        <v>395</v>
      </c>
      <c r="C17" s="9">
        <v>0.439541562</v>
      </c>
      <c r="D17" s="9">
        <v>0.60994885399999998</v>
      </c>
      <c r="E17" s="9">
        <v>-10.010303339301601</v>
      </c>
      <c r="F17" s="9">
        <v>2481</v>
      </c>
      <c r="G17" s="9">
        <v>3.75203842564723E-23</v>
      </c>
      <c r="H17" s="9" t="s">
        <v>457</v>
      </c>
    </row>
    <row r="18" spans="1:8" ht="18.75">
      <c r="A18" s="134"/>
      <c r="B18" s="8" t="s">
        <v>396</v>
      </c>
      <c r="C18" s="9">
        <v>0.48101067600000003</v>
      </c>
      <c r="D18" s="9">
        <v>0.67784952899999995</v>
      </c>
      <c r="E18" s="9">
        <v>-10.2001293845024</v>
      </c>
      <c r="F18" s="9">
        <v>2459</v>
      </c>
      <c r="G18" s="9">
        <v>5.89562975651161E-24</v>
      </c>
      <c r="H18" s="9" t="s">
        <v>457</v>
      </c>
    </row>
    <row r="19" spans="1:8" ht="18.75">
      <c r="A19" s="134"/>
      <c r="B19" s="8" t="s">
        <v>397</v>
      </c>
      <c r="C19" s="9">
        <v>0.582623793</v>
      </c>
      <c r="D19" s="9">
        <v>0.77867989699999995</v>
      </c>
      <c r="E19" s="9">
        <v>-9.0152939214928107</v>
      </c>
      <c r="F19" s="9">
        <v>2380</v>
      </c>
      <c r="G19" s="9">
        <v>3.9348086088628502E-19</v>
      </c>
      <c r="H19" s="9" t="s">
        <v>457</v>
      </c>
    </row>
    <row r="20" spans="1:8" ht="18.75">
      <c r="A20" s="134"/>
      <c r="B20" s="8" t="s">
        <v>398</v>
      </c>
      <c r="C20" s="9">
        <v>0.45822977300000001</v>
      </c>
      <c r="D20" s="9">
        <v>0.48135072400000001</v>
      </c>
      <c r="E20" s="9">
        <v>-2.27036613080306</v>
      </c>
      <c r="F20" s="9">
        <v>2508</v>
      </c>
      <c r="G20" s="9">
        <v>2.3269862021840199E-2</v>
      </c>
      <c r="H20" s="9" t="s">
        <v>457</v>
      </c>
    </row>
    <row r="21" spans="1:8" ht="18.75">
      <c r="A21" s="134"/>
      <c r="B21" s="8" t="s">
        <v>399</v>
      </c>
      <c r="C21" s="9">
        <v>0.56323320200000004</v>
      </c>
      <c r="D21" s="9">
        <v>0.61682368200000004</v>
      </c>
      <c r="E21" s="9">
        <v>-2.6548636795843099</v>
      </c>
      <c r="F21" s="9">
        <v>2466</v>
      </c>
      <c r="G21" s="9">
        <v>7.98506391880161E-3</v>
      </c>
      <c r="H21" s="9" t="s">
        <v>457</v>
      </c>
    </row>
    <row r="22" spans="1:8" ht="18.75">
      <c r="A22" s="134"/>
      <c r="B22" s="8" t="s">
        <v>400</v>
      </c>
      <c r="C22" s="9">
        <v>0.73808351500000002</v>
      </c>
      <c r="D22" s="9">
        <v>0.82838094299999998</v>
      </c>
      <c r="E22" s="9">
        <v>-2.9081585406988699</v>
      </c>
      <c r="F22" s="9">
        <v>2324</v>
      </c>
      <c r="G22" s="9">
        <v>3.6701205688342499E-3</v>
      </c>
      <c r="H22" s="9" t="s">
        <v>457</v>
      </c>
    </row>
    <row r="23" spans="1:8" ht="18.75">
      <c r="A23" s="134"/>
      <c r="B23" s="8" t="s">
        <v>401</v>
      </c>
      <c r="C23" s="9">
        <v>0.89514343600000001</v>
      </c>
      <c r="D23" s="9">
        <v>0.96334093600000004</v>
      </c>
      <c r="E23" s="9">
        <v>-3.9481139063884099</v>
      </c>
      <c r="F23" s="9">
        <v>2315</v>
      </c>
      <c r="G23" s="9">
        <v>8.1120068445213902E-5</v>
      </c>
      <c r="H23" s="9" t="s">
        <v>457</v>
      </c>
    </row>
    <row r="24" spans="1:8" ht="18.75">
      <c r="A24" s="134"/>
      <c r="B24" s="8" t="s">
        <v>402</v>
      </c>
      <c r="C24" s="9">
        <v>0.45318374350000001</v>
      </c>
      <c r="D24" s="9">
        <v>0.498876769</v>
      </c>
      <c r="E24" s="9">
        <v>-2.3370684744177201</v>
      </c>
      <c r="F24" s="9">
        <v>2497</v>
      </c>
      <c r="G24" s="9">
        <v>1.9514281033334701E-2</v>
      </c>
      <c r="H24" s="9" t="s">
        <v>457</v>
      </c>
    </row>
    <row r="25" spans="1:8" ht="18.75">
      <c r="A25" s="134"/>
      <c r="B25" s="8" t="s">
        <v>403</v>
      </c>
      <c r="C25" s="9">
        <v>0.55706221249999999</v>
      </c>
      <c r="D25" s="9">
        <v>0.60868577300000004</v>
      </c>
      <c r="E25" s="9">
        <v>-3.49298462987645</v>
      </c>
      <c r="F25" s="9">
        <v>2469</v>
      </c>
      <c r="G25" s="9">
        <v>4.86051831798098E-4</v>
      </c>
      <c r="H25" s="9" t="s">
        <v>457</v>
      </c>
    </row>
    <row r="26" spans="1:8" ht="18.75">
      <c r="A26" s="134"/>
      <c r="B26" s="8" t="s">
        <v>404</v>
      </c>
      <c r="C26" s="9">
        <v>0.70132981699999997</v>
      </c>
      <c r="D26" s="9">
        <v>0.80894869899999999</v>
      </c>
      <c r="E26" s="9">
        <v>-4.1194425968234398</v>
      </c>
      <c r="F26" s="9">
        <v>2388</v>
      </c>
      <c r="G26" s="9">
        <v>3.92719130161113E-5</v>
      </c>
      <c r="H26" s="9" t="s">
        <v>457</v>
      </c>
    </row>
    <row r="27" spans="1:8" ht="18.75">
      <c r="A27" s="134"/>
      <c r="B27" s="8" t="s">
        <v>405</v>
      </c>
      <c r="C27" s="9">
        <v>0.86321138149999999</v>
      </c>
      <c r="D27" s="9">
        <v>1.0087152260000001</v>
      </c>
      <c r="E27" s="9">
        <v>-3.9206179455380799</v>
      </c>
      <c r="F27" s="9">
        <v>2337</v>
      </c>
      <c r="G27" s="9">
        <v>9.08641079372202E-5</v>
      </c>
      <c r="H27" s="9" t="s">
        <v>457</v>
      </c>
    </row>
    <row r="28" spans="1:8" ht="18.75">
      <c r="A28" s="134" t="s">
        <v>99</v>
      </c>
      <c r="B28" s="8" t="s">
        <v>382</v>
      </c>
      <c r="C28" s="9">
        <v>0.54970345549999999</v>
      </c>
      <c r="D28" s="9">
        <v>0.64918188050000003</v>
      </c>
      <c r="E28" s="9">
        <v>-5.4941072109485596</v>
      </c>
      <c r="F28" s="9">
        <v>2563</v>
      </c>
      <c r="G28" s="9">
        <v>4.3137854012358997E-8</v>
      </c>
      <c r="H28" s="9" t="s">
        <v>457</v>
      </c>
    </row>
    <row r="29" spans="1:8" ht="18.75">
      <c r="A29" s="134"/>
      <c r="B29" s="8" t="s">
        <v>383</v>
      </c>
      <c r="C29" s="9">
        <v>0.674825852</v>
      </c>
      <c r="D29" s="9">
        <v>0.77493084000000001</v>
      </c>
      <c r="E29" s="9">
        <v>-5.4174100709237898</v>
      </c>
      <c r="F29" s="9">
        <v>2552</v>
      </c>
      <c r="G29" s="9">
        <v>6.6121888957221801E-8</v>
      </c>
      <c r="H29" s="9" t="s">
        <v>457</v>
      </c>
    </row>
    <row r="30" spans="1:8" ht="18.75">
      <c r="A30" s="134"/>
      <c r="B30" s="8" t="s">
        <v>384</v>
      </c>
      <c r="C30" s="9">
        <v>0.75895335100000005</v>
      </c>
      <c r="D30" s="9">
        <v>0.97083019999999998</v>
      </c>
      <c r="E30" s="9">
        <v>-8.7644359615885801</v>
      </c>
      <c r="F30" s="9">
        <v>2474</v>
      </c>
      <c r="G30" s="9">
        <v>3.4183078233368999E-18</v>
      </c>
      <c r="H30" s="9" t="s">
        <v>457</v>
      </c>
    </row>
    <row r="31" spans="1:8" ht="18.75">
      <c r="A31" s="134"/>
      <c r="B31" s="8" t="s">
        <v>385</v>
      </c>
      <c r="C31" s="9">
        <v>0.95611745449999996</v>
      </c>
      <c r="D31" s="9">
        <v>1.136627195</v>
      </c>
      <c r="E31" s="9">
        <v>-5.37911763229092</v>
      </c>
      <c r="F31" s="9">
        <v>2467</v>
      </c>
      <c r="G31" s="9">
        <v>8.1895685708640605E-8</v>
      </c>
      <c r="H31" s="9" t="s">
        <v>457</v>
      </c>
    </row>
    <row r="32" spans="1:8" ht="18.75">
      <c r="A32" s="134"/>
      <c r="B32" s="8" t="s">
        <v>386</v>
      </c>
      <c r="C32" s="9">
        <v>0.54970345549999999</v>
      </c>
      <c r="D32" s="9">
        <v>0.64918188050000003</v>
      </c>
      <c r="E32" s="9">
        <v>-5.4941072109485596</v>
      </c>
      <c r="F32" s="9">
        <v>2563</v>
      </c>
      <c r="G32" s="9">
        <v>4.3137854012358997E-8</v>
      </c>
      <c r="H32" s="9" t="s">
        <v>457</v>
      </c>
    </row>
    <row r="33" spans="1:8" ht="18.75">
      <c r="A33" s="134"/>
      <c r="B33" s="8" t="s">
        <v>387</v>
      </c>
      <c r="C33" s="9">
        <v>0.674825852</v>
      </c>
      <c r="D33" s="9">
        <v>0.77493084000000001</v>
      </c>
      <c r="E33" s="9">
        <v>-5.4174100709237898</v>
      </c>
      <c r="F33" s="9">
        <v>2552</v>
      </c>
      <c r="G33" s="9">
        <v>6.6121888957221801E-8</v>
      </c>
      <c r="H33" s="9" t="s">
        <v>457</v>
      </c>
    </row>
    <row r="34" spans="1:8" ht="18.75">
      <c r="A34" s="134"/>
      <c r="B34" s="8" t="s">
        <v>388</v>
      </c>
      <c r="C34" s="9">
        <v>0.75895335100000005</v>
      </c>
      <c r="D34" s="9">
        <v>0.97083019999999998</v>
      </c>
      <c r="E34" s="9">
        <v>-8.7644359615885801</v>
      </c>
      <c r="F34" s="9">
        <v>2474</v>
      </c>
      <c r="G34" s="9">
        <v>3.4183078233368999E-18</v>
      </c>
      <c r="H34" s="9" t="s">
        <v>457</v>
      </c>
    </row>
    <row r="35" spans="1:8" ht="18.75">
      <c r="A35" s="134"/>
      <c r="B35" s="8" t="s">
        <v>389</v>
      </c>
      <c r="C35" s="9">
        <v>0.95611745449999996</v>
      </c>
      <c r="D35" s="9">
        <v>1.136627195</v>
      </c>
      <c r="E35" s="9">
        <v>-5.37911763229092</v>
      </c>
      <c r="F35" s="9">
        <v>2467</v>
      </c>
      <c r="G35" s="9">
        <v>8.1895685708640605E-8</v>
      </c>
      <c r="H35" s="9" t="s">
        <v>457</v>
      </c>
    </row>
    <row r="36" spans="1:8" ht="18.75">
      <c r="A36" s="134"/>
      <c r="B36" s="8" t="s">
        <v>390</v>
      </c>
      <c r="C36" s="9">
        <v>0.35082474600000002</v>
      </c>
      <c r="D36" s="9">
        <v>0.4762647605</v>
      </c>
      <c r="E36" s="9">
        <v>-9.8156488352449198</v>
      </c>
      <c r="F36" s="9">
        <v>2521</v>
      </c>
      <c r="G36" s="9">
        <v>2.4106580431874302E-22</v>
      </c>
      <c r="H36" s="9" t="s">
        <v>457</v>
      </c>
    </row>
    <row r="37" spans="1:8" ht="18.75">
      <c r="A37" s="134"/>
      <c r="B37" s="8" t="s">
        <v>391</v>
      </c>
      <c r="C37" s="9">
        <v>0.42892256899999998</v>
      </c>
      <c r="D37" s="9">
        <v>0.57906546800000003</v>
      </c>
      <c r="E37" s="9">
        <v>-10.1636659357181</v>
      </c>
      <c r="F37" s="9">
        <v>2491</v>
      </c>
      <c r="G37" s="9">
        <v>8.3342683663361495E-24</v>
      </c>
      <c r="H37" s="9" t="s">
        <v>457</v>
      </c>
    </row>
    <row r="38" spans="1:8" ht="18.75">
      <c r="A38" s="134"/>
      <c r="B38" s="8" t="s">
        <v>392</v>
      </c>
      <c r="C38" s="9">
        <v>0.5538225095</v>
      </c>
      <c r="D38" s="9">
        <v>0.77614749549999995</v>
      </c>
      <c r="E38" s="9">
        <v>-8.3798721564051402</v>
      </c>
      <c r="F38" s="9">
        <v>2359</v>
      </c>
      <c r="G38" s="9">
        <v>8.9750222998820898E-17</v>
      </c>
      <c r="H38" s="9" t="s">
        <v>457</v>
      </c>
    </row>
    <row r="39" spans="1:8" ht="18.75">
      <c r="A39" s="134"/>
      <c r="B39" s="8" t="s">
        <v>393</v>
      </c>
      <c r="C39" s="9">
        <v>0.53636149649999998</v>
      </c>
      <c r="D39" s="9">
        <v>0.76044800550000002</v>
      </c>
      <c r="E39" s="9">
        <v>-9.2734874578243396</v>
      </c>
      <c r="F39" s="9">
        <v>2347</v>
      </c>
      <c r="G39" s="9">
        <v>3.9574259309939002E-20</v>
      </c>
      <c r="H39" s="9" t="s">
        <v>457</v>
      </c>
    </row>
    <row r="40" spans="1:8" ht="18.75">
      <c r="A40" s="134"/>
      <c r="B40" s="8" t="s">
        <v>394</v>
      </c>
      <c r="C40" s="9">
        <v>0.3569942405</v>
      </c>
      <c r="D40" s="9">
        <v>0.47702699300000001</v>
      </c>
      <c r="E40" s="9">
        <v>-9.6830881309034407</v>
      </c>
      <c r="F40" s="9">
        <v>2509</v>
      </c>
      <c r="G40" s="9">
        <v>8.5182535133310408E-22</v>
      </c>
      <c r="H40" s="9" t="s">
        <v>457</v>
      </c>
    </row>
    <row r="41" spans="1:8" ht="18.75">
      <c r="A41" s="134"/>
      <c r="B41" s="8" t="s">
        <v>395</v>
      </c>
      <c r="C41" s="9">
        <v>0.43426026750000002</v>
      </c>
      <c r="D41" s="9">
        <v>0.60381665799999995</v>
      </c>
      <c r="E41" s="9">
        <v>-10.4540040725145</v>
      </c>
      <c r="F41" s="9">
        <v>2485</v>
      </c>
      <c r="G41" s="9">
        <v>4.6120712026473901E-25</v>
      </c>
      <c r="H41" s="9" t="s">
        <v>457</v>
      </c>
    </row>
    <row r="42" spans="1:8" ht="18.75">
      <c r="A42" s="134"/>
      <c r="B42" s="8" t="s">
        <v>396</v>
      </c>
      <c r="C42" s="9">
        <v>0.49350512600000002</v>
      </c>
      <c r="D42" s="9">
        <v>0.66218564099999999</v>
      </c>
      <c r="E42" s="9">
        <v>-9.1306590056430004</v>
      </c>
      <c r="F42" s="9">
        <v>2462</v>
      </c>
      <c r="G42" s="9">
        <v>1.38036905889513E-19</v>
      </c>
      <c r="H42" s="9" t="s">
        <v>457</v>
      </c>
    </row>
    <row r="43" spans="1:8" ht="18.75">
      <c r="A43" s="134"/>
      <c r="B43" s="8" t="s">
        <v>397</v>
      </c>
      <c r="C43" s="9">
        <v>0.59716150800000001</v>
      </c>
      <c r="D43" s="9">
        <v>0.77867989699999995</v>
      </c>
      <c r="E43" s="9">
        <v>-8.7222131393136095</v>
      </c>
      <c r="F43" s="9">
        <v>2384</v>
      </c>
      <c r="G43" s="9">
        <v>5.0206607463762296E-18</v>
      </c>
      <c r="H43" s="9" t="s">
        <v>457</v>
      </c>
    </row>
    <row r="44" spans="1:8" ht="18.75">
      <c r="A44" s="134"/>
      <c r="B44" s="8" t="s">
        <v>398</v>
      </c>
      <c r="C44" s="9">
        <v>0.45388263600000001</v>
      </c>
      <c r="D44" s="9">
        <v>0.484501342</v>
      </c>
      <c r="E44" s="9">
        <v>-2.3836771020401502</v>
      </c>
      <c r="F44" s="9">
        <v>2510</v>
      </c>
      <c r="G44" s="9">
        <v>1.7214571019053299E-2</v>
      </c>
      <c r="H44" s="9" t="s">
        <v>457</v>
      </c>
    </row>
    <row r="45" spans="1:8" ht="18.75">
      <c r="A45" s="134"/>
      <c r="B45" s="8" t="s">
        <v>399</v>
      </c>
      <c r="C45" s="9">
        <v>0.55338687900000005</v>
      </c>
      <c r="D45" s="9">
        <v>0.63448634400000004</v>
      </c>
      <c r="E45" s="9">
        <v>-2.9418617498948798</v>
      </c>
      <c r="F45" s="9">
        <v>2470</v>
      </c>
      <c r="G45" s="9">
        <v>3.2928129775647002E-3</v>
      </c>
      <c r="H45" s="9" t="s">
        <v>457</v>
      </c>
    </row>
    <row r="46" spans="1:8" ht="18.75">
      <c r="A46" s="134"/>
      <c r="B46" s="8" t="s">
        <v>400</v>
      </c>
      <c r="C46" s="9">
        <v>0.71344836950000001</v>
      </c>
      <c r="D46" s="9">
        <v>0.85575843549999997</v>
      </c>
      <c r="E46" s="9">
        <v>-5.6814135024163299</v>
      </c>
      <c r="F46" s="9">
        <v>2327</v>
      </c>
      <c r="G46" s="9">
        <v>1.5027386798323001E-8</v>
      </c>
      <c r="H46" s="9" t="s">
        <v>457</v>
      </c>
    </row>
    <row r="47" spans="1:8" ht="18.75">
      <c r="A47" s="134"/>
      <c r="B47" s="8" t="s">
        <v>401</v>
      </c>
      <c r="C47" s="9">
        <v>0.86414356550000004</v>
      </c>
      <c r="D47" s="9">
        <v>1.006547479</v>
      </c>
      <c r="E47" s="9">
        <v>-4.7596513335807398</v>
      </c>
      <c r="F47" s="9">
        <v>2319</v>
      </c>
      <c r="G47" s="9">
        <v>2.0586825559579399E-6</v>
      </c>
      <c r="H47" s="9" t="s">
        <v>457</v>
      </c>
    </row>
    <row r="48" spans="1:8" ht="18.75">
      <c r="A48" s="134"/>
      <c r="B48" s="8" t="s">
        <v>402</v>
      </c>
      <c r="C48" s="9">
        <v>0.44473909900000003</v>
      </c>
      <c r="D48" s="9">
        <v>0.50682862500000003</v>
      </c>
      <c r="E48" s="9">
        <v>-2.6742200947636001</v>
      </c>
      <c r="F48" s="9">
        <v>2498</v>
      </c>
      <c r="G48" s="9">
        <v>7.5391278563843901E-3</v>
      </c>
      <c r="H48" s="9" t="s">
        <v>457</v>
      </c>
    </row>
    <row r="49" spans="1:8" ht="18.75">
      <c r="A49" s="134"/>
      <c r="B49" s="8" t="s">
        <v>403</v>
      </c>
      <c r="C49" s="9">
        <v>0.53078162250000005</v>
      </c>
      <c r="D49" s="9">
        <v>0.64064978400000006</v>
      </c>
      <c r="E49" s="9">
        <v>-3.7615029088340801</v>
      </c>
      <c r="F49" s="9">
        <v>2473</v>
      </c>
      <c r="G49" s="9">
        <v>1.7281639461737901E-4</v>
      </c>
      <c r="H49" s="9" t="s">
        <v>457</v>
      </c>
    </row>
    <row r="50" spans="1:8" ht="18.75">
      <c r="A50" s="134"/>
      <c r="B50" s="8" t="s">
        <v>404</v>
      </c>
      <c r="C50" s="9">
        <v>0.67319487</v>
      </c>
      <c r="D50" s="9">
        <v>0.83546176699999997</v>
      </c>
      <c r="E50" s="9">
        <v>-6.1944244465200597</v>
      </c>
      <c r="F50" s="9">
        <v>2390</v>
      </c>
      <c r="G50" s="9">
        <v>6.86661675493123E-10</v>
      </c>
      <c r="H50" s="9" t="s">
        <v>457</v>
      </c>
    </row>
    <row r="51" spans="1:8" ht="18.75">
      <c r="A51" s="134"/>
      <c r="B51" s="8" t="s">
        <v>405</v>
      </c>
      <c r="C51" s="9">
        <v>0.87541640050000002</v>
      </c>
      <c r="D51" s="9">
        <v>1.0031734779999999</v>
      </c>
      <c r="E51" s="9">
        <v>-4.5874220252644999</v>
      </c>
      <c r="F51" s="9">
        <v>2339</v>
      </c>
      <c r="G51" s="9">
        <v>4.7244778676832902E-6</v>
      </c>
      <c r="H51" s="9" t="s">
        <v>457</v>
      </c>
    </row>
    <row r="52" spans="1:8" ht="18.75">
      <c r="A52" s="134" t="s">
        <v>292</v>
      </c>
      <c r="B52" s="8" t="s">
        <v>382</v>
      </c>
      <c r="C52" s="9">
        <v>0.53871616600000005</v>
      </c>
      <c r="D52" s="9">
        <v>0.66627490300000003</v>
      </c>
      <c r="E52" s="9">
        <v>-7.2017924425299302</v>
      </c>
      <c r="F52" s="9">
        <v>2568</v>
      </c>
      <c r="G52" s="9">
        <v>7.7715649689748502E-13</v>
      </c>
      <c r="H52" s="9" t="s">
        <v>457</v>
      </c>
    </row>
    <row r="53" spans="1:8" ht="18.75">
      <c r="A53" s="134"/>
      <c r="B53" s="8" t="s">
        <v>383</v>
      </c>
      <c r="C53" s="9">
        <v>0.68433751899999995</v>
      </c>
      <c r="D53" s="9">
        <v>0.76928386199999998</v>
      </c>
      <c r="E53" s="9">
        <v>-6.5545462182504304</v>
      </c>
      <c r="F53" s="9">
        <v>2550</v>
      </c>
      <c r="G53" s="9">
        <v>6.7302394634163705E-11</v>
      </c>
      <c r="H53" s="9" t="s">
        <v>457</v>
      </c>
    </row>
    <row r="54" spans="1:8" ht="18.75">
      <c r="A54" s="134"/>
      <c r="B54" s="8" t="s">
        <v>384</v>
      </c>
      <c r="C54" s="9">
        <v>0.78002078350000004</v>
      </c>
      <c r="D54" s="9">
        <v>0.93086418199999998</v>
      </c>
      <c r="E54" s="9">
        <v>-6.3909934130210697</v>
      </c>
      <c r="F54" s="9">
        <v>2455</v>
      </c>
      <c r="G54" s="9">
        <v>1.9656517951781001E-10</v>
      </c>
      <c r="H54" s="9" t="s">
        <v>457</v>
      </c>
    </row>
    <row r="55" spans="1:8" ht="18.75">
      <c r="A55" s="134"/>
      <c r="B55" s="8" t="s">
        <v>385</v>
      </c>
      <c r="C55" s="9">
        <v>0.97471457399999994</v>
      </c>
      <c r="D55" s="9">
        <v>1.1204724845</v>
      </c>
      <c r="E55" s="9">
        <v>-4.8298622959461603</v>
      </c>
      <c r="F55" s="9">
        <v>2451</v>
      </c>
      <c r="G55" s="9">
        <v>1.4504945264558801E-6</v>
      </c>
      <c r="H55" s="9" t="s">
        <v>457</v>
      </c>
    </row>
    <row r="56" spans="1:8" ht="18.75">
      <c r="A56" s="134"/>
      <c r="B56" s="8" t="s">
        <v>386</v>
      </c>
      <c r="C56" s="9">
        <v>0.53871616600000005</v>
      </c>
      <c r="D56" s="9">
        <v>0.66627490300000003</v>
      </c>
      <c r="E56" s="9">
        <v>-7.2017924425299302</v>
      </c>
      <c r="F56" s="9">
        <v>2568</v>
      </c>
      <c r="G56" s="9">
        <v>7.7715649689748502E-13</v>
      </c>
      <c r="H56" s="9" t="s">
        <v>457</v>
      </c>
    </row>
    <row r="57" spans="1:8" ht="18.75">
      <c r="A57" s="134"/>
      <c r="B57" s="8" t="s">
        <v>387</v>
      </c>
      <c r="C57" s="9">
        <v>0.68433751899999995</v>
      </c>
      <c r="D57" s="9">
        <v>0.76928386199999998</v>
      </c>
      <c r="E57" s="9">
        <v>-6.5545462182504304</v>
      </c>
      <c r="F57" s="9">
        <v>2550</v>
      </c>
      <c r="G57" s="9">
        <v>6.7302394634163705E-11</v>
      </c>
      <c r="H57" s="9" t="s">
        <v>457</v>
      </c>
    </row>
    <row r="58" spans="1:8" ht="18.75">
      <c r="A58" s="134"/>
      <c r="B58" s="8" t="s">
        <v>388</v>
      </c>
      <c r="C58" s="9">
        <v>0.78002078350000004</v>
      </c>
      <c r="D58" s="9">
        <v>0.93086418199999998</v>
      </c>
      <c r="E58" s="9">
        <v>-6.3909934130210697</v>
      </c>
      <c r="F58" s="9">
        <v>2455</v>
      </c>
      <c r="G58" s="9">
        <v>1.9656517951781001E-10</v>
      </c>
      <c r="H58" s="9" t="s">
        <v>457</v>
      </c>
    </row>
    <row r="59" spans="1:8" ht="18.75">
      <c r="A59" s="134"/>
      <c r="B59" s="8" t="s">
        <v>389</v>
      </c>
      <c r="C59" s="9">
        <v>0.97471457399999994</v>
      </c>
      <c r="D59" s="9">
        <v>1.1204724845</v>
      </c>
      <c r="E59" s="9">
        <v>-4.8298622959461603</v>
      </c>
      <c r="F59" s="9">
        <v>2451</v>
      </c>
      <c r="G59" s="9">
        <v>1.4504945264558801E-6</v>
      </c>
      <c r="H59" s="9" t="s">
        <v>457</v>
      </c>
    </row>
    <row r="60" spans="1:8" ht="18.75">
      <c r="A60" s="134"/>
      <c r="B60" s="8" t="s">
        <v>390</v>
      </c>
      <c r="C60" s="9">
        <v>0.35078542200000001</v>
      </c>
      <c r="D60" s="9">
        <v>0.481809602</v>
      </c>
      <c r="E60" s="9">
        <v>-12.294783568477699</v>
      </c>
      <c r="F60" s="9">
        <v>2528</v>
      </c>
      <c r="G60" s="9">
        <v>8.7404756753661396E-34</v>
      </c>
      <c r="H60" s="9" t="s">
        <v>457</v>
      </c>
    </row>
    <row r="61" spans="1:8" ht="18.75">
      <c r="A61" s="134"/>
      <c r="B61" s="8" t="s">
        <v>391</v>
      </c>
      <c r="C61" s="9">
        <v>0.434807465</v>
      </c>
      <c r="D61" s="9">
        <v>0.57788346499999999</v>
      </c>
      <c r="E61" s="9">
        <v>-11.7330053749714</v>
      </c>
      <c r="F61" s="9">
        <v>2486</v>
      </c>
      <c r="G61" s="9">
        <v>5.5744064423208804E-31</v>
      </c>
      <c r="H61" s="9" t="s">
        <v>457</v>
      </c>
    </row>
    <row r="62" spans="1:8" ht="18.75">
      <c r="A62" s="134"/>
      <c r="B62" s="8" t="s">
        <v>392</v>
      </c>
      <c r="C62" s="9">
        <v>0.56689514500000004</v>
      </c>
      <c r="D62" s="9">
        <v>0.75226192599999997</v>
      </c>
      <c r="E62" s="9">
        <v>-8.1799259278846392</v>
      </c>
      <c r="F62" s="9">
        <v>2351</v>
      </c>
      <c r="G62" s="9">
        <v>4.5953563480667698E-16</v>
      </c>
      <c r="H62" s="9" t="s">
        <v>457</v>
      </c>
    </row>
    <row r="63" spans="1:8" ht="18.75">
      <c r="A63" s="134"/>
      <c r="B63" s="8" t="s">
        <v>393</v>
      </c>
      <c r="C63" s="9">
        <v>0.55283908199999998</v>
      </c>
      <c r="D63" s="9">
        <v>0.72377088249999999</v>
      </c>
      <c r="E63" s="9">
        <v>-8.2893136254226807</v>
      </c>
      <c r="F63" s="9">
        <v>2335</v>
      </c>
      <c r="G63" s="9">
        <v>1.89722789866955E-16</v>
      </c>
      <c r="H63" s="9" t="s">
        <v>457</v>
      </c>
    </row>
    <row r="64" spans="1:8" ht="18.75">
      <c r="A64" s="134"/>
      <c r="B64" s="8" t="s">
        <v>394</v>
      </c>
      <c r="C64" s="9">
        <v>0.35287103600000003</v>
      </c>
      <c r="D64" s="9">
        <v>0.481842936</v>
      </c>
      <c r="E64" s="9">
        <v>-11.3594417225962</v>
      </c>
      <c r="F64" s="9">
        <v>2514</v>
      </c>
      <c r="G64" s="9">
        <v>3.3845284027095902E-29</v>
      </c>
      <c r="H64" s="9" t="s">
        <v>457</v>
      </c>
    </row>
    <row r="65" spans="1:8" ht="18.75">
      <c r="A65" s="134"/>
      <c r="B65" s="8" t="s">
        <v>395</v>
      </c>
      <c r="C65" s="9">
        <v>0.4438813385</v>
      </c>
      <c r="D65" s="9">
        <v>0.58909590199999995</v>
      </c>
      <c r="E65" s="9">
        <v>-10.2764361012183</v>
      </c>
      <c r="F65" s="9">
        <v>2483</v>
      </c>
      <c r="G65" s="9">
        <v>2.7382779638857899E-24</v>
      </c>
      <c r="H65" s="9" t="s">
        <v>457</v>
      </c>
    </row>
    <row r="66" spans="1:8" ht="18.75">
      <c r="A66" s="134"/>
      <c r="B66" s="8" t="s">
        <v>396</v>
      </c>
      <c r="C66" s="9">
        <v>0.48940334749999997</v>
      </c>
      <c r="D66" s="9">
        <v>0.65815044749999996</v>
      </c>
      <c r="E66" s="9">
        <v>-9.7006595516410403</v>
      </c>
      <c r="F66" s="9">
        <v>2453</v>
      </c>
      <c r="G66" s="9">
        <v>7.3589914977196196E-22</v>
      </c>
      <c r="H66" s="9" t="s">
        <v>457</v>
      </c>
    </row>
    <row r="67" spans="1:8" ht="18.75">
      <c r="A67" s="134"/>
      <c r="B67" s="8" t="s">
        <v>397</v>
      </c>
      <c r="C67" s="9">
        <v>0.59758388699999998</v>
      </c>
      <c r="D67" s="9">
        <v>0.77867989699999995</v>
      </c>
      <c r="E67" s="9">
        <v>-9.0773054780625007</v>
      </c>
      <c r="F67" s="9">
        <v>2373</v>
      </c>
      <c r="G67" s="9">
        <v>2.2776067601334502E-19</v>
      </c>
      <c r="H67" s="9" t="s">
        <v>457</v>
      </c>
    </row>
    <row r="68" spans="1:8" ht="18.75">
      <c r="A68" s="134"/>
      <c r="B68" s="8" t="s">
        <v>398</v>
      </c>
      <c r="C68" s="9">
        <v>0.45045307000000001</v>
      </c>
      <c r="D68" s="9">
        <v>0.49158557800000002</v>
      </c>
      <c r="E68" s="9">
        <v>-4.1456034829478003</v>
      </c>
      <c r="F68" s="9">
        <v>2517</v>
      </c>
      <c r="G68" s="9">
        <v>3.5012935053508901E-5</v>
      </c>
      <c r="H68" s="9" t="s">
        <v>457</v>
      </c>
    </row>
    <row r="69" spans="1:8" ht="18.75">
      <c r="A69" s="134"/>
      <c r="B69" s="8" t="s">
        <v>399</v>
      </c>
      <c r="C69" s="9">
        <v>0.56220363699999998</v>
      </c>
      <c r="D69" s="9">
        <v>0.61346635500000002</v>
      </c>
      <c r="E69" s="9">
        <v>-2.6259151295466601</v>
      </c>
      <c r="F69" s="9">
        <v>2464</v>
      </c>
      <c r="G69" s="9">
        <v>8.6951100270090207E-3</v>
      </c>
      <c r="H69" s="9" t="s">
        <v>457</v>
      </c>
    </row>
    <row r="70" spans="1:8" ht="18.75">
      <c r="A70" s="134"/>
      <c r="B70" s="8" t="s">
        <v>400</v>
      </c>
      <c r="C70" s="9">
        <v>0.73661624849999996</v>
      </c>
      <c r="D70" s="9">
        <v>0.81922894349999997</v>
      </c>
      <c r="E70" s="9">
        <v>-2.9565631056511599</v>
      </c>
      <c r="F70" s="9">
        <v>2319</v>
      </c>
      <c r="G70" s="9">
        <v>3.14228912522875E-3</v>
      </c>
      <c r="H70" s="9" t="s">
        <v>457</v>
      </c>
    </row>
    <row r="71" spans="1:8" ht="18.75">
      <c r="A71" s="134"/>
      <c r="B71" s="8" t="s">
        <v>401</v>
      </c>
      <c r="C71" s="9">
        <v>0.86756173000000003</v>
      </c>
      <c r="D71" s="9">
        <v>0.97799034799999995</v>
      </c>
      <c r="E71" s="9">
        <v>-4.3320116192302596</v>
      </c>
      <c r="F71" s="9">
        <v>2308</v>
      </c>
      <c r="G71" s="9">
        <v>1.54077898412747E-5</v>
      </c>
      <c r="H71" s="9" t="s">
        <v>457</v>
      </c>
    </row>
    <row r="72" spans="1:8" ht="18.75">
      <c r="A72" s="134"/>
      <c r="B72" s="8" t="s">
        <v>402</v>
      </c>
      <c r="C72" s="9">
        <v>0.449431937</v>
      </c>
      <c r="D72" s="9">
        <v>0.50403512949999996</v>
      </c>
      <c r="E72" s="9">
        <v>-3.9562973760288598</v>
      </c>
      <c r="F72" s="9">
        <v>2503</v>
      </c>
      <c r="G72" s="9">
        <v>7.8236510991587803E-5</v>
      </c>
      <c r="H72" s="9" t="s">
        <v>457</v>
      </c>
    </row>
    <row r="73" spans="1:8" ht="18.75">
      <c r="A73" s="134"/>
      <c r="B73" s="8" t="s">
        <v>403</v>
      </c>
      <c r="C73" s="9">
        <v>0.5565765265</v>
      </c>
      <c r="D73" s="9">
        <v>0.61498766449999998</v>
      </c>
      <c r="E73" s="9">
        <v>-3.3926385035162898</v>
      </c>
      <c r="F73" s="9">
        <v>2471</v>
      </c>
      <c r="G73" s="9">
        <v>7.0313197473470101E-4</v>
      </c>
      <c r="H73" s="9" t="s">
        <v>457</v>
      </c>
    </row>
    <row r="74" spans="1:8" ht="18.75">
      <c r="A74" s="134"/>
      <c r="B74" s="8" t="s">
        <v>404</v>
      </c>
      <c r="C74" s="9">
        <v>0.73683237999999995</v>
      </c>
      <c r="D74" s="9">
        <v>0.786495901</v>
      </c>
      <c r="E74" s="9">
        <v>-3.95670707741577</v>
      </c>
      <c r="F74" s="9">
        <v>2380</v>
      </c>
      <c r="G74" s="9">
        <v>7.8213675795054999E-5</v>
      </c>
      <c r="H74" s="9" t="s">
        <v>457</v>
      </c>
    </row>
    <row r="75" spans="1:8" ht="18.75">
      <c r="A75" s="134"/>
      <c r="B75" s="8" t="s">
        <v>405</v>
      </c>
      <c r="C75" s="9">
        <v>0.89636815000000003</v>
      </c>
      <c r="D75" s="9">
        <v>0.97748396800000004</v>
      </c>
      <c r="E75" s="9">
        <v>-3.2886636653374302</v>
      </c>
      <c r="F75" s="9">
        <v>2332</v>
      </c>
      <c r="G75" s="9">
        <v>1.0216052824839499E-3</v>
      </c>
      <c r="H75" s="9" t="s">
        <v>457</v>
      </c>
    </row>
    <row r="76" spans="1:8" ht="18.75">
      <c r="A76" s="134" t="s">
        <v>135</v>
      </c>
      <c r="B76" s="8" t="s">
        <v>382</v>
      </c>
      <c r="C76" s="9">
        <v>0.52946341299999999</v>
      </c>
      <c r="D76" s="9">
        <v>0.66883619650000004</v>
      </c>
      <c r="E76" s="9">
        <v>-7.2363263285209802</v>
      </c>
      <c r="F76" s="9">
        <v>2571</v>
      </c>
      <c r="G76" s="9">
        <v>6.0574731753179003E-13</v>
      </c>
      <c r="H76" s="9" t="s">
        <v>457</v>
      </c>
    </row>
    <row r="77" spans="1:8" ht="18.75">
      <c r="A77" s="134"/>
      <c r="B77" s="8" t="s">
        <v>383</v>
      </c>
      <c r="C77" s="9">
        <v>0.67177684699999995</v>
      </c>
      <c r="D77" s="9">
        <v>0.78994948799999998</v>
      </c>
      <c r="E77" s="9">
        <v>-6.49578800899301</v>
      </c>
      <c r="F77" s="9">
        <v>2554</v>
      </c>
      <c r="G77" s="9">
        <v>9.8938942185539694E-11</v>
      </c>
      <c r="H77" s="9" t="s">
        <v>457</v>
      </c>
    </row>
    <row r="78" spans="1:8" ht="18.75">
      <c r="A78" s="134"/>
      <c r="B78" s="8" t="s">
        <v>384</v>
      </c>
      <c r="C78" s="9">
        <v>0.78280382000000004</v>
      </c>
      <c r="D78" s="9">
        <v>0.93175317300000005</v>
      </c>
      <c r="E78" s="9">
        <v>-5.63592128702411</v>
      </c>
      <c r="F78" s="9">
        <v>2462</v>
      </c>
      <c r="G78" s="9">
        <v>1.9396517670624098E-8</v>
      </c>
      <c r="H78" s="9" t="s">
        <v>457</v>
      </c>
    </row>
    <row r="79" spans="1:8" ht="18.75">
      <c r="A79" s="134"/>
      <c r="B79" s="8" t="s">
        <v>385</v>
      </c>
      <c r="C79" s="9">
        <v>0.957883225</v>
      </c>
      <c r="D79" s="9">
        <v>1.145542515</v>
      </c>
      <c r="E79" s="9">
        <v>-5.58303907590905</v>
      </c>
      <c r="F79" s="9">
        <v>2456</v>
      </c>
      <c r="G79" s="9">
        <v>2.62333403584146E-8</v>
      </c>
      <c r="H79" s="9" t="s">
        <v>457</v>
      </c>
    </row>
    <row r="80" spans="1:8" ht="18.75">
      <c r="A80" s="134"/>
      <c r="B80" s="8" t="s">
        <v>386</v>
      </c>
      <c r="C80" s="9">
        <v>0.52946341299999999</v>
      </c>
      <c r="D80" s="9">
        <v>0.66883619650000004</v>
      </c>
      <c r="E80" s="9">
        <v>-7.2363263285209802</v>
      </c>
      <c r="F80" s="9">
        <v>2571</v>
      </c>
      <c r="G80" s="9">
        <v>6.0574731753179003E-13</v>
      </c>
      <c r="H80" s="9" t="s">
        <v>457</v>
      </c>
    </row>
    <row r="81" spans="1:8" ht="18.75">
      <c r="A81" s="134"/>
      <c r="B81" s="8" t="s">
        <v>387</v>
      </c>
      <c r="C81" s="9">
        <v>0.67177684699999995</v>
      </c>
      <c r="D81" s="9">
        <v>0.78994948799999998</v>
      </c>
      <c r="E81" s="9">
        <v>-6.49578800899301</v>
      </c>
      <c r="F81" s="9">
        <v>2554</v>
      </c>
      <c r="G81" s="9">
        <v>9.8938942185539694E-11</v>
      </c>
      <c r="H81" s="9" t="s">
        <v>457</v>
      </c>
    </row>
    <row r="82" spans="1:8" ht="18.75">
      <c r="A82" s="134"/>
      <c r="B82" s="8" t="s">
        <v>388</v>
      </c>
      <c r="C82" s="9">
        <v>0.78280382000000004</v>
      </c>
      <c r="D82" s="9">
        <v>0.93175317300000005</v>
      </c>
      <c r="E82" s="9">
        <v>-5.63592128702411</v>
      </c>
      <c r="F82" s="9">
        <v>2462</v>
      </c>
      <c r="G82" s="9">
        <v>1.9396517670624098E-8</v>
      </c>
      <c r="H82" s="9" t="s">
        <v>457</v>
      </c>
    </row>
    <row r="83" spans="1:8" ht="18.75">
      <c r="A83" s="134"/>
      <c r="B83" s="8" t="s">
        <v>389</v>
      </c>
      <c r="C83" s="9">
        <v>0.957883225</v>
      </c>
      <c r="D83" s="9">
        <v>1.145542515</v>
      </c>
      <c r="E83" s="9">
        <v>-5.58303907590905</v>
      </c>
      <c r="F83" s="9">
        <v>2456</v>
      </c>
      <c r="G83" s="9">
        <v>2.62333403584146E-8</v>
      </c>
      <c r="H83" s="9" t="s">
        <v>457</v>
      </c>
    </row>
    <row r="84" spans="1:8" ht="18.75">
      <c r="A84" s="134"/>
      <c r="B84" s="8" t="s">
        <v>390</v>
      </c>
      <c r="C84" s="9">
        <v>0.35168369900000002</v>
      </c>
      <c r="D84" s="9">
        <v>0.48035195349999998</v>
      </c>
      <c r="E84" s="9">
        <v>-12.0119742244226</v>
      </c>
      <c r="F84" s="9">
        <v>2529</v>
      </c>
      <c r="G84" s="9">
        <v>2.2957087012702101E-32</v>
      </c>
      <c r="H84" s="9" t="s">
        <v>457</v>
      </c>
    </row>
    <row r="85" spans="1:8" ht="18.75">
      <c r="A85" s="134"/>
      <c r="B85" s="8" t="s">
        <v>391</v>
      </c>
      <c r="C85" s="9">
        <v>0.42562397749999997</v>
      </c>
      <c r="D85" s="9">
        <v>0.59822339349999998</v>
      </c>
      <c r="E85" s="9">
        <v>-11.455059042356</v>
      </c>
      <c r="F85" s="9">
        <v>2489</v>
      </c>
      <c r="G85" s="9">
        <v>1.21000890854842E-29</v>
      </c>
      <c r="H85" s="9" t="s">
        <v>457</v>
      </c>
    </row>
    <row r="86" spans="1:8" ht="18.75">
      <c r="A86" s="134"/>
      <c r="B86" s="8" t="s">
        <v>392</v>
      </c>
      <c r="C86" s="9">
        <v>0.55775940800000001</v>
      </c>
      <c r="D86" s="9">
        <v>0.76828993300000004</v>
      </c>
      <c r="E86" s="9">
        <v>-8.6141901508497494</v>
      </c>
      <c r="F86" s="9">
        <v>2352</v>
      </c>
      <c r="G86" s="9">
        <v>1.26901794371618E-17</v>
      </c>
      <c r="H86" s="9" t="s">
        <v>457</v>
      </c>
    </row>
    <row r="87" spans="1:8" ht="18.75">
      <c r="A87" s="134"/>
      <c r="B87" s="8" t="s">
        <v>393</v>
      </c>
      <c r="C87" s="9">
        <v>0.5519485905</v>
      </c>
      <c r="D87" s="9">
        <v>0.73103604</v>
      </c>
      <c r="E87" s="9">
        <v>-9.0444907002017594</v>
      </c>
      <c r="F87" s="9">
        <v>2339</v>
      </c>
      <c r="G87" s="9">
        <v>3.0770236525837599E-19</v>
      </c>
      <c r="H87" s="9" t="s">
        <v>457</v>
      </c>
    </row>
    <row r="88" spans="1:8" ht="18.75">
      <c r="A88" s="134"/>
      <c r="B88" s="8" t="s">
        <v>394</v>
      </c>
      <c r="C88" s="9">
        <v>0.35596022999999999</v>
      </c>
      <c r="D88" s="9">
        <v>0.482152992</v>
      </c>
      <c r="E88" s="9">
        <v>-11.5353604163739</v>
      </c>
      <c r="F88" s="9">
        <v>2515</v>
      </c>
      <c r="G88" s="9">
        <v>4.9171004311265997E-30</v>
      </c>
      <c r="H88" s="9" t="s">
        <v>457</v>
      </c>
    </row>
    <row r="89" spans="1:8" ht="18.75">
      <c r="A89" s="134"/>
      <c r="B89" s="8" t="s">
        <v>395</v>
      </c>
      <c r="C89" s="9">
        <v>0.44310830600000001</v>
      </c>
      <c r="D89" s="9">
        <v>0.59675158699999997</v>
      </c>
      <c r="E89" s="9">
        <v>-10.648063927739299</v>
      </c>
      <c r="F89" s="9">
        <v>2484</v>
      </c>
      <c r="G89" s="9">
        <v>6.39004485484761E-26</v>
      </c>
      <c r="H89" s="9" t="s">
        <v>457</v>
      </c>
    </row>
    <row r="90" spans="1:8" ht="18.75">
      <c r="A90" s="134"/>
      <c r="B90" s="8" t="s">
        <v>396</v>
      </c>
      <c r="C90" s="9">
        <v>0.48839139799999998</v>
      </c>
      <c r="D90" s="9">
        <v>0.6620729715</v>
      </c>
      <c r="E90" s="9">
        <v>-10.0006183062176</v>
      </c>
      <c r="F90" s="9">
        <v>2457</v>
      </c>
      <c r="G90" s="9">
        <v>4.1615229596421698E-23</v>
      </c>
      <c r="H90" s="9" t="s">
        <v>457</v>
      </c>
    </row>
    <row r="91" spans="1:8" ht="18.75">
      <c r="A91" s="134"/>
      <c r="B91" s="8" t="s">
        <v>397</v>
      </c>
      <c r="C91" s="9">
        <v>0.59800626599999995</v>
      </c>
      <c r="D91" s="9">
        <v>0.77867989699999995</v>
      </c>
      <c r="E91" s="9">
        <v>-9.7087384619733896</v>
      </c>
      <c r="F91" s="9">
        <v>2376</v>
      </c>
      <c r="G91" s="9">
        <v>7.0154269930360799E-22</v>
      </c>
      <c r="H91" s="9" t="s">
        <v>457</v>
      </c>
    </row>
    <row r="92" spans="1:8" ht="18.75">
      <c r="A92" s="134"/>
      <c r="B92" s="8" t="s">
        <v>398</v>
      </c>
      <c r="C92" s="9">
        <v>0.44665513499999998</v>
      </c>
      <c r="D92" s="9">
        <v>0.497099332</v>
      </c>
      <c r="E92" s="9">
        <v>-4.3669815543312103</v>
      </c>
      <c r="F92" s="9">
        <v>2518</v>
      </c>
      <c r="G92" s="9">
        <v>1.31068062002686E-5</v>
      </c>
      <c r="H92" s="9" t="s">
        <v>457</v>
      </c>
    </row>
    <row r="93" spans="1:8" ht="18.75">
      <c r="A93" s="134"/>
      <c r="B93" s="8" t="s">
        <v>399</v>
      </c>
      <c r="C93" s="9">
        <v>0.56391328799999996</v>
      </c>
      <c r="D93" s="9">
        <v>0.61585616700000001</v>
      </c>
      <c r="E93" s="9">
        <v>-2.4884614788784498</v>
      </c>
      <c r="F93" s="9">
        <v>2467</v>
      </c>
      <c r="G93" s="9">
        <v>1.2895216967677099E-2</v>
      </c>
      <c r="H93" s="9" t="s">
        <v>457</v>
      </c>
    </row>
    <row r="94" spans="1:8" ht="18.75">
      <c r="A94" s="134"/>
      <c r="B94" s="8" t="s">
        <v>400</v>
      </c>
      <c r="C94" s="9">
        <v>0.73375932799999999</v>
      </c>
      <c r="D94" s="9">
        <v>0.825148985</v>
      </c>
      <c r="E94" s="9">
        <v>-3.0151387009799402</v>
      </c>
      <c r="F94" s="9">
        <v>2320</v>
      </c>
      <c r="G94" s="9">
        <v>2.5964655617636899E-3</v>
      </c>
      <c r="H94" s="9" t="s">
        <v>457</v>
      </c>
    </row>
    <row r="95" spans="1:8" ht="18.75">
      <c r="A95" s="134"/>
      <c r="B95" s="8" t="s">
        <v>401</v>
      </c>
      <c r="C95" s="9">
        <v>0.86414356550000004</v>
      </c>
      <c r="D95" s="9">
        <v>0.98313821050000005</v>
      </c>
      <c r="E95" s="9">
        <v>-5.0370761728186197</v>
      </c>
      <c r="F95" s="9">
        <v>2311</v>
      </c>
      <c r="G95" s="9">
        <v>5.0926334168475196E-7</v>
      </c>
      <c r="H95" s="9" t="s">
        <v>457</v>
      </c>
    </row>
    <row r="96" spans="1:8" ht="18.75">
      <c r="A96" s="134"/>
      <c r="B96" s="8" t="s">
        <v>402</v>
      </c>
      <c r="C96" s="9">
        <v>0.44670398100000003</v>
      </c>
      <c r="D96" s="9">
        <v>0.50877371699999996</v>
      </c>
      <c r="E96" s="9">
        <v>-3.7256639454943099</v>
      </c>
      <c r="F96" s="9">
        <v>2504</v>
      </c>
      <c r="G96" s="9">
        <v>1.9910847149605401E-4</v>
      </c>
      <c r="H96" s="9" t="s">
        <v>457</v>
      </c>
    </row>
    <row r="97" spans="1:8" ht="18.75">
      <c r="A97" s="134"/>
      <c r="B97" s="8" t="s">
        <v>403</v>
      </c>
      <c r="C97" s="9">
        <v>0.55344342300000005</v>
      </c>
      <c r="D97" s="9">
        <v>0.62351498900000002</v>
      </c>
      <c r="E97" s="9">
        <v>-3.8053410915204</v>
      </c>
      <c r="F97" s="9">
        <v>2472</v>
      </c>
      <c r="G97" s="9">
        <v>1.4504574514760199E-4</v>
      </c>
      <c r="H97" s="9" t="s">
        <v>457</v>
      </c>
    </row>
    <row r="98" spans="1:8" ht="18.75">
      <c r="A98" s="134"/>
      <c r="B98" s="8" t="s">
        <v>404</v>
      </c>
      <c r="C98" s="9">
        <v>0.73521686600000002</v>
      </c>
      <c r="D98" s="9">
        <v>0.78944552999999995</v>
      </c>
      <c r="E98" s="9">
        <v>-3.8832541163849901</v>
      </c>
      <c r="F98" s="9">
        <v>2384</v>
      </c>
      <c r="G98" s="9">
        <v>1.0587060995386599E-4</v>
      </c>
      <c r="H98" s="9" t="s">
        <v>457</v>
      </c>
    </row>
    <row r="99" spans="1:8" ht="18.75">
      <c r="A99" s="134"/>
      <c r="B99" s="8" t="s">
        <v>405</v>
      </c>
      <c r="C99" s="9">
        <v>0.89037418000000002</v>
      </c>
      <c r="D99" s="9">
        <v>0.99155726</v>
      </c>
      <c r="E99" s="9">
        <v>-3.6391160982048598</v>
      </c>
      <c r="F99" s="9">
        <v>2333</v>
      </c>
      <c r="G99" s="9">
        <v>2.7951746805658E-4</v>
      </c>
      <c r="H99" s="9" t="s">
        <v>457</v>
      </c>
    </row>
    <row r="100" spans="1:8" ht="18.75">
      <c r="A100" s="134" t="s">
        <v>139</v>
      </c>
      <c r="B100" s="8" t="s">
        <v>382</v>
      </c>
      <c r="C100" s="9">
        <v>0.55447308549999996</v>
      </c>
      <c r="D100" s="9">
        <v>0.64381379350000001</v>
      </c>
      <c r="E100" s="9">
        <v>-5.1694522635957902</v>
      </c>
      <c r="F100" s="9">
        <v>2543</v>
      </c>
      <c r="G100" s="9">
        <v>2.53033684801164E-7</v>
      </c>
      <c r="H100" s="9" t="s">
        <v>457</v>
      </c>
    </row>
    <row r="101" spans="1:8" ht="18.75">
      <c r="A101" s="134"/>
      <c r="B101" s="8" t="s">
        <v>383</v>
      </c>
      <c r="C101" s="9">
        <v>0.66928355500000003</v>
      </c>
      <c r="D101" s="9">
        <v>0.78604362100000003</v>
      </c>
      <c r="E101" s="9">
        <v>-5.2792083346857099</v>
      </c>
      <c r="F101" s="9">
        <v>2532</v>
      </c>
      <c r="G101" s="9">
        <v>1.4076451234544699E-7</v>
      </c>
      <c r="H101" s="9" t="s">
        <v>457</v>
      </c>
    </row>
    <row r="102" spans="1:8" ht="18.75">
      <c r="A102" s="134"/>
      <c r="B102" s="8" t="s">
        <v>384</v>
      </c>
      <c r="C102" s="9">
        <v>0.75623689299999997</v>
      </c>
      <c r="D102" s="9">
        <v>0.95279696700000005</v>
      </c>
      <c r="E102" s="9">
        <v>-7.2116341857952202</v>
      </c>
      <c r="F102" s="9">
        <v>2452</v>
      </c>
      <c r="G102" s="9">
        <v>7.3319863164708604E-13</v>
      </c>
      <c r="H102" s="9" t="s">
        <v>457</v>
      </c>
    </row>
    <row r="103" spans="1:8" ht="18.75">
      <c r="A103" s="134"/>
      <c r="B103" s="8" t="s">
        <v>385</v>
      </c>
      <c r="C103" s="9">
        <v>0.92456403099999995</v>
      </c>
      <c r="D103" s="9">
        <v>1.1594659940000001</v>
      </c>
      <c r="E103" s="9">
        <v>-7.4720125488800599</v>
      </c>
      <c r="F103" s="9">
        <v>2444</v>
      </c>
      <c r="G103" s="9">
        <v>1.0933806356297999E-13</v>
      </c>
      <c r="H103" s="9" t="s">
        <v>457</v>
      </c>
    </row>
    <row r="104" spans="1:8" ht="18.75">
      <c r="A104" s="134"/>
      <c r="B104" s="8" t="s">
        <v>386</v>
      </c>
      <c r="C104" s="9">
        <v>0.55447308549999996</v>
      </c>
      <c r="D104" s="9">
        <v>0.64381379350000001</v>
      </c>
      <c r="E104" s="9">
        <v>-5.1694522635957902</v>
      </c>
      <c r="F104" s="9">
        <v>2543</v>
      </c>
      <c r="G104" s="9">
        <v>2.53033684801164E-7</v>
      </c>
      <c r="H104" s="9" t="s">
        <v>457</v>
      </c>
    </row>
    <row r="105" spans="1:8" ht="18.75">
      <c r="A105" s="134"/>
      <c r="B105" s="8" t="s">
        <v>387</v>
      </c>
      <c r="C105" s="9">
        <v>0.66928355500000003</v>
      </c>
      <c r="D105" s="9">
        <v>0.78604362100000003</v>
      </c>
      <c r="E105" s="9">
        <v>-5.2792083346857099</v>
      </c>
      <c r="F105" s="9">
        <v>2532</v>
      </c>
      <c r="G105" s="9">
        <v>1.4076451234544699E-7</v>
      </c>
      <c r="H105" s="9" t="s">
        <v>457</v>
      </c>
    </row>
    <row r="106" spans="1:8" ht="18.75">
      <c r="A106" s="134"/>
      <c r="B106" s="8" t="s">
        <v>388</v>
      </c>
      <c r="C106" s="9">
        <v>0.75623689299999997</v>
      </c>
      <c r="D106" s="9">
        <v>0.95279696700000005</v>
      </c>
      <c r="E106" s="9">
        <v>-7.2116341857952202</v>
      </c>
      <c r="F106" s="9">
        <v>2452</v>
      </c>
      <c r="G106" s="9">
        <v>7.3319863164708604E-13</v>
      </c>
      <c r="H106" s="9" t="s">
        <v>457</v>
      </c>
    </row>
    <row r="107" spans="1:8" ht="18.75">
      <c r="A107" s="134"/>
      <c r="B107" s="8" t="s">
        <v>389</v>
      </c>
      <c r="C107" s="9">
        <v>0.92456403099999995</v>
      </c>
      <c r="D107" s="9">
        <v>1.1594659940000001</v>
      </c>
      <c r="E107" s="9">
        <v>-7.4720125488800599</v>
      </c>
      <c r="F107" s="9">
        <v>2444</v>
      </c>
      <c r="G107" s="9">
        <v>1.0933806356297999E-13</v>
      </c>
      <c r="H107" s="9" t="s">
        <v>457</v>
      </c>
    </row>
    <row r="108" spans="1:8" ht="18.75">
      <c r="A108" s="134"/>
      <c r="B108" s="8" t="s">
        <v>390</v>
      </c>
      <c r="C108" s="9">
        <v>0.3552348535</v>
      </c>
      <c r="D108" s="9">
        <v>0.46563824050000002</v>
      </c>
      <c r="E108" s="9">
        <v>-10.1309039333872</v>
      </c>
      <c r="F108" s="9">
        <v>2501</v>
      </c>
      <c r="G108" s="9">
        <v>1.14567715238641E-23</v>
      </c>
      <c r="H108" s="9" t="s">
        <v>457</v>
      </c>
    </row>
    <row r="109" spans="1:8" ht="18.75">
      <c r="A109" s="134"/>
      <c r="B109" s="8" t="s">
        <v>391</v>
      </c>
      <c r="C109" s="9">
        <v>0.43624193999999999</v>
      </c>
      <c r="D109" s="9">
        <v>0.56212975600000004</v>
      </c>
      <c r="E109" s="9">
        <v>-8.3239638987508204</v>
      </c>
      <c r="F109" s="9">
        <v>2474</v>
      </c>
      <c r="G109" s="9">
        <v>1.38857817032431E-16</v>
      </c>
      <c r="H109" s="9" t="s">
        <v>457</v>
      </c>
    </row>
    <row r="110" spans="1:8" ht="18.75">
      <c r="A110" s="134"/>
      <c r="B110" s="8" t="s">
        <v>392</v>
      </c>
      <c r="C110" s="9">
        <v>0.557079302</v>
      </c>
      <c r="D110" s="9">
        <v>0.76479601149999998</v>
      </c>
      <c r="E110" s="9">
        <v>-6.8270270640565096</v>
      </c>
      <c r="F110" s="9">
        <v>2349</v>
      </c>
      <c r="G110" s="9">
        <v>1.09978270755943E-11</v>
      </c>
      <c r="H110" s="9" t="s">
        <v>457</v>
      </c>
    </row>
    <row r="111" spans="1:8" ht="18.75">
      <c r="A111" s="134"/>
      <c r="B111" s="8" t="s">
        <v>393</v>
      </c>
      <c r="C111" s="9">
        <v>0.53500412050000001</v>
      </c>
      <c r="D111" s="9">
        <v>0.74825685850000001</v>
      </c>
      <c r="E111" s="9">
        <v>-9.6289281459215204</v>
      </c>
      <c r="F111" s="9">
        <v>2335</v>
      </c>
      <c r="G111" s="9">
        <v>1.50858433760877E-21</v>
      </c>
      <c r="H111" s="9" t="s">
        <v>457</v>
      </c>
    </row>
    <row r="112" spans="1:8" ht="18.75">
      <c r="A112" s="134"/>
      <c r="B112" s="8" t="s">
        <v>394</v>
      </c>
      <c r="C112" s="9">
        <v>0.3626379065</v>
      </c>
      <c r="D112" s="9">
        <v>0.47013708500000001</v>
      </c>
      <c r="E112" s="9">
        <v>-8.2933405274776302</v>
      </c>
      <c r="F112" s="9">
        <v>2489</v>
      </c>
      <c r="G112" s="9">
        <v>1.7796906480629299E-16</v>
      </c>
      <c r="H112" s="9" t="s">
        <v>457</v>
      </c>
    </row>
    <row r="113" spans="1:8" ht="18.75">
      <c r="A113" s="134"/>
      <c r="B113" s="8" t="s">
        <v>395</v>
      </c>
      <c r="C113" s="9">
        <v>0.443097886</v>
      </c>
      <c r="D113" s="9">
        <v>0.57318854600000002</v>
      </c>
      <c r="E113" s="9">
        <v>-7.5701588166683003</v>
      </c>
      <c r="F113" s="9">
        <v>2466</v>
      </c>
      <c r="G113" s="9">
        <v>5.2333681942940298E-14</v>
      </c>
      <c r="H113" s="9" t="s">
        <v>457</v>
      </c>
    </row>
    <row r="114" spans="1:8" ht="18.75">
      <c r="A114" s="134"/>
      <c r="B114" s="8" t="s">
        <v>396</v>
      </c>
      <c r="C114" s="9">
        <v>0.49897704700000001</v>
      </c>
      <c r="D114" s="9">
        <v>0.64489781999999995</v>
      </c>
      <c r="E114" s="9">
        <v>-8.3836560408152891</v>
      </c>
      <c r="F114" s="9">
        <v>2450</v>
      </c>
      <c r="G114" s="9">
        <v>8.5332895457014604E-17</v>
      </c>
      <c r="H114" s="9" t="s">
        <v>457</v>
      </c>
    </row>
    <row r="115" spans="1:8" ht="18.75">
      <c r="A115" s="134"/>
      <c r="B115" s="8" t="s">
        <v>397</v>
      </c>
      <c r="C115" s="9">
        <v>0.595298196</v>
      </c>
      <c r="D115" s="9">
        <v>0.77867989699999995</v>
      </c>
      <c r="E115" s="9">
        <v>-8.1726774423714907</v>
      </c>
      <c r="F115" s="9">
        <v>2371</v>
      </c>
      <c r="G115" s="9">
        <v>4.8527211876081795E-16</v>
      </c>
      <c r="H115" s="9" t="s">
        <v>457</v>
      </c>
    </row>
    <row r="116" spans="1:8" ht="18.75">
      <c r="A116" s="134"/>
      <c r="B116" s="8" t="s">
        <v>398</v>
      </c>
      <c r="C116" s="9">
        <v>0.45388263600000001</v>
      </c>
      <c r="D116" s="9">
        <v>0.48277651100000002</v>
      </c>
      <c r="E116" s="9">
        <v>-1.8898776167806901</v>
      </c>
      <c r="F116" s="9">
        <v>2490</v>
      </c>
      <c r="G116" s="9">
        <v>5.8890382957709299E-2</v>
      </c>
      <c r="H116" s="9" t="s">
        <v>458</v>
      </c>
    </row>
    <row r="117" spans="1:8" ht="18.75">
      <c r="A117" s="134"/>
      <c r="B117" s="8" t="s">
        <v>399</v>
      </c>
      <c r="C117" s="9">
        <v>0.55832972800000003</v>
      </c>
      <c r="D117" s="9">
        <v>0.62258961199999996</v>
      </c>
      <c r="E117" s="9">
        <v>-1.59536459288304</v>
      </c>
      <c r="F117" s="9">
        <v>2453</v>
      </c>
      <c r="G117" s="9">
        <v>0.110759547094142</v>
      </c>
      <c r="H117" s="9" t="s">
        <v>458</v>
      </c>
    </row>
    <row r="118" spans="1:8" ht="18.75">
      <c r="A118" s="134"/>
      <c r="B118" s="8" t="s">
        <v>400</v>
      </c>
      <c r="C118" s="9">
        <v>0.71133122950000005</v>
      </c>
      <c r="D118" s="9">
        <v>0.86022612399999998</v>
      </c>
      <c r="E118" s="9">
        <v>-4.1643337466402999</v>
      </c>
      <c r="F118" s="9">
        <v>2317</v>
      </c>
      <c r="G118" s="9">
        <v>3.2369082057090297E-5</v>
      </c>
      <c r="H118" s="9" t="s">
        <v>457</v>
      </c>
    </row>
    <row r="119" spans="1:8" ht="18.75">
      <c r="A119" s="134"/>
      <c r="B119" s="8" t="s">
        <v>401</v>
      </c>
      <c r="C119" s="9">
        <v>0.84452463150000001</v>
      </c>
      <c r="D119" s="9">
        <v>1.0307656325000001</v>
      </c>
      <c r="E119" s="9">
        <v>-5.6257448796344303</v>
      </c>
      <c r="F119" s="9">
        <v>2307</v>
      </c>
      <c r="G119" s="9">
        <v>2.0707311928999701E-8</v>
      </c>
      <c r="H119" s="9" t="s">
        <v>457</v>
      </c>
    </row>
    <row r="120" spans="1:8" ht="18.75">
      <c r="A120" s="134"/>
      <c r="B120" s="8" t="s">
        <v>402</v>
      </c>
      <c r="C120" s="9">
        <v>0.44896007799999998</v>
      </c>
      <c r="D120" s="9">
        <v>0.50214707199999997</v>
      </c>
      <c r="E120" s="9">
        <v>-1.58441448893423</v>
      </c>
      <c r="F120" s="9">
        <v>2478</v>
      </c>
      <c r="G120" s="9">
        <v>0.113227028212933</v>
      </c>
      <c r="H120" s="9" t="s">
        <v>458</v>
      </c>
    </row>
    <row r="121" spans="1:8" ht="18.75">
      <c r="A121" s="134"/>
      <c r="B121" s="8" t="s">
        <v>403</v>
      </c>
      <c r="C121" s="9">
        <v>0.54194067349999997</v>
      </c>
      <c r="D121" s="9">
        <v>0.62267538850000004</v>
      </c>
      <c r="E121" s="9">
        <v>-1.9193004870192301</v>
      </c>
      <c r="F121" s="9">
        <v>2455</v>
      </c>
      <c r="G121" s="9">
        <v>5.5062115814509899E-2</v>
      </c>
      <c r="H121" s="9" t="s">
        <v>458</v>
      </c>
    </row>
    <row r="122" spans="1:8" ht="18.75">
      <c r="A122" s="134"/>
      <c r="B122" s="8" t="s">
        <v>404</v>
      </c>
      <c r="C122" s="9">
        <v>0.69456598000000003</v>
      </c>
      <c r="D122" s="9">
        <v>0.80969173299999997</v>
      </c>
      <c r="E122" s="9">
        <v>-4.6388121474271902</v>
      </c>
      <c r="F122" s="9">
        <v>2378</v>
      </c>
      <c r="G122" s="9">
        <v>3.6942278399490602E-6</v>
      </c>
      <c r="H122" s="9" t="s">
        <v>457</v>
      </c>
    </row>
    <row r="123" spans="1:8" ht="18.75">
      <c r="A123" s="134"/>
      <c r="B123" s="8" t="s">
        <v>405</v>
      </c>
      <c r="C123" s="9">
        <v>0.8743921965</v>
      </c>
      <c r="D123" s="9">
        <v>0.99451923850000001</v>
      </c>
      <c r="E123" s="9">
        <v>-4.84297047938579</v>
      </c>
      <c r="F123" s="9">
        <v>2327</v>
      </c>
      <c r="G123" s="9">
        <v>1.36317377585516E-6</v>
      </c>
      <c r="H123" s="9" t="s">
        <v>457</v>
      </c>
    </row>
    <row r="124" spans="1:8" ht="18.75">
      <c r="A124" s="134" t="s">
        <v>76</v>
      </c>
      <c r="B124" s="8" t="s">
        <v>382</v>
      </c>
      <c r="C124" s="9">
        <v>0.53985274049999998</v>
      </c>
      <c r="D124" s="9">
        <v>0.66899446849999999</v>
      </c>
      <c r="E124" s="9">
        <v>-5.7954044222074996</v>
      </c>
      <c r="F124" s="9">
        <v>2571</v>
      </c>
      <c r="G124" s="9">
        <v>7.6475204974992306E-9</v>
      </c>
      <c r="H124" s="9" t="s">
        <v>457</v>
      </c>
    </row>
    <row r="125" spans="1:8" ht="18.75">
      <c r="A125" s="134"/>
      <c r="B125" s="8" t="s">
        <v>383</v>
      </c>
      <c r="C125" s="9">
        <v>0.66926021599999996</v>
      </c>
      <c r="D125" s="9">
        <v>0.802998192</v>
      </c>
      <c r="E125" s="9">
        <v>-5.9471921154379199</v>
      </c>
      <c r="F125" s="9">
        <v>2554</v>
      </c>
      <c r="G125" s="9">
        <v>3.10070726021655E-9</v>
      </c>
      <c r="H125" s="9" t="s">
        <v>457</v>
      </c>
    </row>
    <row r="126" spans="1:8" ht="18.75">
      <c r="A126" s="134"/>
      <c r="B126" s="8" t="s">
        <v>384</v>
      </c>
      <c r="C126" s="9">
        <v>0.78249603850000005</v>
      </c>
      <c r="D126" s="9">
        <v>0.95220056500000005</v>
      </c>
      <c r="E126" s="9">
        <v>-5.6607846183591697</v>
      </c>
      <c r="F126" s="9">
        <v>2467</v>
      </c>
      <c r="G126" s="9">
        <v>1.68125810117347E-8</v>
      </c>
      <c r="H126" s="9" t="s">
        <v>457</v>
      </c>
    </row>
    <row r="127" spans="1:8" ht="18.75">
      <c r="A127" s="134"/>
      <c r="B127" s="8" t="s">
        <v>385</v>
      </c>
      <c r="C127" s="9">
        <v>0.93905564100000005</v>
      </c>
      <c r="D127" s="9">
        <v>1.1609084350000001</v>
      </c>
      <c r="E127" s="9">
        <v>-6.4403490154473699</v>
      </c>
      <c r="F127" s="9">
        <v>2458</v>
      </c>
      <c r="G127" s="9">
        <v>1.42895820253255E-10</v>
      </c>
      <c r="H127" s="9" t="s">
        <v>457</v>
      </c>
    </row>
    <row r="128" spans="1:8" ht="18.75">
      <c r="A128" s="134"/>
      <c r="B128" s="8" t="s">
        <v>386</v>
      </c>
      <c r="C128" s="9">
        <v>0.53985274049999998</v>
      </c>
      <c r="D128" s="9">
        <v>0.66899446849999999</v>
      </c>
      <c r="E128" s="9">
        <v>-5.7954044222074996</v>
      </c>
      <c r="F128" s="9">
        <v>2571</v>
      </c>
      <c r="G128" s="9">
        <v>7.6475204974992306E-9</v>
      </c>
      <c r="H128" s="9" t="s">
        <v>457</v>
      </c>
    </row>
    <row r="129" spans="1:8" ht="18.75">
      <c r="A129" s="134"/>
      <c r="B129" s="8" t="s">
        <v>387</v>
      </c>
      <c r="C129" s="9">
        <v>0.66926021599999996</v>
      </c>
      <c r="D129" s="9">
        <v>0.802998192</v>
      </c>
      <c r="E129" s="9">
        <v>-5.9471921154379199</v>
      </c>
      <c r="F129" s="9">
        <v>2554</v>
      </c>
      <c r="G129" s="9">
        <v>3.10070726021655E-9</v>
      </c>
      <c r="H129" s="9" t="s">
        <v>457</v>
      </c>
    </row>
    <row r="130" spans="1:8" ht="18.75">
      <c r="A130" s="134"/>
      <c r="B130" s="8" t="s">
        <v>388</v>
      </c>
      <c r="C130" s="9">
        <v>0.78249603850000005</v>
      </c>
      <c r="D130" s="9">
        <v>0.95220056500000005</v>
      </c>
      <c r="E130" s="9">
        <v>-5.6607846183591697</v>
      </c>
      <c r="F130" s="9">
        <v>2467</v>
      </c>
      <c r="G130" s="9">
        <v>1.68125810117347E-8</v>
      </c>
      <c r="H130" s="9" t="s">
        <v>457</v>
      </c>
    </row>
    <row r="131" spans="1:8" ht="18.75">
      <c r="A131" s="134"/>
      <c r="B131" s="8" t="s">
        <v>389</v>
      </c>
      <c r="C131" s="9">
        <v>0.93905564100000005</v>
      </c>
      <c r="D131" s="9">
        <v>1.1609084350000001</v>
      </c>
      <c r="E131" s="9">
        <v>-6.4403490154473699</v>
      </c>
      <c r="F131" s="9">
        <v>2458</v>
      </c>
      <c r="G131" s="9">
        <v>1.42895820253255E-10</v>
      </c>
      <c r="H131" s="9" t="s">
        <v>457</v>
      </c>
    </row>
    <row r="132" spans="1:8" ht="18.75">
      <c r="A132" s="134"/>
      <c r="B132" s="8" t="s">
        <v>390</v>
      </c>
      <c r="C132" s="9">
        <v>0.3519100725</v>
      </c>
      <c r="D132" s="9">
        <v>0.47939571199999997</v>
      </c>
      <c r="E132" s="9">
        <v>-11.040422051177099</v>
      </c>
      <c r="F132" s="9">
        <v>2527</v>
      </c>
      <c r="G132" s="9">
        <v>1.0373273853159801E-27</v>
      </c>
      <c r="H132" s="9" t="s">
        <v>457</v>
      </c>
    </row>
    <row r="133" spans="1:8" ht="18.75">
      <c r="A133" s="134"/>
      <c r="B133" s="8" t="s">
        <v>391</v>
      </c>
      <c r="C133" s="9">
        <v>0.42820274349999998</v>
      </c>
      <c r="D133" s="9">
        <v>0.59254910849999998</v>
      </c>
      <c r="E133" s="9">
        <v>-10.782392497332699</v>
      </c>
      <c r="F133" s="9">
        <v>2489</v>
      </c>
      <c r="G133" s="9">
        <v>1.5913530190157401E-26</v>
      </c>
      <c r="H133" s="9" t="s">
        <v>457</v>
      </c>
    </row>
    <row r="134" spans="1:8" ht="18.75">
      <c r="A134" s="134"/>
      <c r="B134" s="8" t="s">
        <v>392</v>
      </c>
      <c r="C134" s="9">
        <v>0.55365524150000001</v>
      </c>
      <c r="D134" s="9">
        <v>0.77342450799999996</v>
      </c>
      <c r="E134" s="9">
        <v>-8.0666399390603196</v>
      </c>
      <c r="F134" s="9">
        <v>2353</v>
      </c>
      <c r="G134" s="9">
        <v>1.13926253155127E-15</v>
      </c>
      <c r="H134" s="9" t="s">
        <v>457</v>
      </c>
    </row>
    <row r="135" spans="1:8" ht="18.75">
      <c r="A135" s="134"/>
      <c r="B135" s="8" t="s">
        <v>393</v>
      </c>
      <c r="C135" s="9">
        <v>0.53600377700000001</v>
      </c>
      <c r="D135" s="9">
        <v>0.75329879399999999</v>
      </c>
      <c r="E135" s="9">
        <v>-9.5853976819367492</v>
      </c>
      <c r="F135" s="9">
        <v>2342</v>
      </c>
      <c r="G135" s="9">
        <v>2.2594400901685298E-21</v>
      </c>
      <c r="H135" s="9" t="s">
        <v>457</v>
      </c>
    </row>
    <row r="136" spans="1:8" ht="18.75">
      <c r="A136" s="134"/>
      <c r="B136" s="8" t="s">
        <v>394</v>
      </c>
      <c r="C136" s="9">
        <v>0.35744509549999998</v>
      </c>
      <c r="D136" s="9">
        <v>0.485700095</v>
      </c>
      <c r="E136" s="9">
        <v>-10.4462031617614</v>
      </c>
      <c r="F136" s="9">
        <v>2515</v>
      </c>
      <c r="G136" s="9">
        <v>4.9220277642291197E-25</v>
      </c>
      <c r="H136" s="9" t="s">
        <v>457</v>
      </c>
    </row>
    <row r="137" spans="1:8" ht="18.75">
      <c r="A137" s="134"/>
      <c r="B137" s="8" t="s">
        <v>395</v>
      </c>
      <c r="C137" s="9">
        <v>0.44221439099999998</v>
      </c>
      <c r="D137" s="9">
        <v>0.58537425200000004</v>
      </c>
      <c r="E137" s="9">
        <v>-10.3748397517674</v>
      </c>
      <c r="F137" s="9">
        <v>2484</v>
      </c>
      <c r="G137" s="9">
        <v>1.0239465394207801E-24</v>
      </c>
      <c r="H137" s="9" t="s">
        <v>457</v>
      </c>
    </row>
    <row r="138" spans="1:8" ht="18.75">
      <c r="A138" s="134"/>
      <c r="B138" s="8" t="s">
        <v>396</v>
      </c>
      <c r="C138" s="9">
        <v>0.49007486700000003</v>
      </c>
      <c r="D138" s="9">
        <v>0.66350446799999996</v>
      </c>
      <c r="E138" s="9">
        <v>-9.8893827070163898</v>
      </c>
      <c r="F138" s="9">
        <v>2458</v>
      </c>
      <c r="G138" s="9">
        <v>1.2175971701933501E-22</v>
      </c>
      <c r="H138" s="9" t="s">
        <v>457</v>
      </c>
    </row>
    <row r="139" spans="1:8" ht="18.75">
      <c r="A139" s="134"/>
      <c r="B139" s="8" t="s">
        <v>397</v>
      </c>
      <c r="C139" s="9">
        <v>0.59314459500000005</v>
      </c>
      <c r="D139" s="9">
        <v>0.77867989699999995</v>
      </c>
      <c r="E139" s="9">
        <v>-10.155928069901799</v>
      </c>
      <c r="F139" s="9">
        <v>2376</v>
      </c>
      <c r="G139" s="9">
        <v>9.45387855666296E-24</v>
      </c>
      <c r="H139" s="9" t="s">
        <v>457</v>
      </c>
    </row>
    <row r="140" spans="1:8" ht="18.75">
      <c r="A140" s="134"/>
      <c r="B140" s="8" t="s">
        <v>398</v>
      </c>
      <c r="C140" s="9">
        <v>0.44936780799999998</v>
      </c>
      <c r="D140" s="9">
        <v>0.49121489800000001</v>
      </c>
      <c r="E140" s="9">
        <v>-2.9147026336160402</v>
      </c>
      <c r="F140" s="9">
        <v>2516</v>
      </c>
      <c r="G140" s="9">
        <v>3.5917160431090602E-3</v>
      </c>
      <c r="H140" s="9" t="s">
        <v>457</v>
      </c>
    </row>
    <row r="141" spans="1:8" ht="18.75">
      <c r="A141" s="134"/>
      <c r="B141" s="8" t="s">
        <v>399</v>
      </c>
      <c r="C141" s="9">
        <v>0.56197901650000004</v>
      </c>
      <c r="D141" s="9">
        <v>0.62268582449999998</v>
      </c>
      <c r="E141" s="9">
        <v>-1.8629547701789999</v>
      </c>
      <c r="F141" s="9">
        <v>2467</v>
      </c>
      <c r="G141" s="9">
        <v>6.2587393167423996E-2</v>
      </c>
      <c r="H141" s="9" t="s">
        <v>458</v>
      </c>
    </row>
    <row r="142" spans="1:8" ht="18.75">
      <c r="A142" s="134"/>
      <c r="B142" s="8" t="s">
        <v>400</v>
      </c>
      <c r="C142" s="9">
        <v>0.7242993325</v>
      </c>
      <c r="D142" s="9">
        <v>0.83998643949999996</v>
      </c>
      <c r="E142" s="9">
        <v>-3.1222695579667099</v>
      </c>
      <c r="F142" s="9">
        <v>2321</v>
      </c>
      <c r="G142" s="9">
        <v>1.81673825367872E-3</v>
      </c>
      <c r="H142" s="9" t="s">
        <v>457</v>
      </c>
    </row>
    <row r="143" spans="1:8" ht="18.75">
      <c r="A143" s="134"/>
      <c r="B143" s="8" t="s">
        <v>401</v>
      </c>
      <c r="C143" s="9">
        <v>0.86979614699999996</v>
      </c>
      <c r="D143" s="9">
        <v>0.99318618199999997</v>
      </c>
      <c r="E143" s="9">
        <v>-4.6389403806301202</v>
      </c>
      <c r="F143" s="9">
        <v>2314</v>
      </c>
      <c r="G143" s="9">
        <v>3.6973224405719999E-6</v>
      </c>
      <c r="H143" s="9" t="s">
        <v>457</v>
      </c>
    </row>
    <row r="144" spans="1:8" ht="18.75">
      <c r="A144" s="134"/>
      <c r="B144" s="8" t="s">
        <v>402</v>
      </c>
      <c r="C144" s="9">
        <v>0.44931610700000002</v>
      </c>
      <c r="D144" s="9">
        <v>0.50395271600000002</v>
      </c>
      <c r="E144" s="9">
        <v>-2.2540229337519699</v>
      </c>
      <c r="F144" s="9">
        <v>2504</v>
      </c>
      <c r="G144" s="9">
        <v>2.4280850045656301E-2</v>
      </c>
      <c r="H144" s="9" t="s">
        <v>457</v>
      </c>
    </row>
    <row r="145" spans="1:8" ht="18.75">
      <c r="A145" s="134"/>
      <c r="B145" s="8" t="s">
        <v>403</v>
      </c>
      <c r="C145" s="9">
        <v>0.55347595800000005</v>
      </c>
      <c r="D145" s="9">
        <v>0.62034585600000003</v>
      </c>
      <c r="E145" s="9">
        <v>-2.54982278416036</v>
      </c>
      <c r="F145" s="9">
        <v>2472</v>
      </c>
      <c r="G145" s="9">
        <v>1.08376337616973E-2</v>
      </c>
      <c r="H145" s="9" t="s">
        <v>457</v>
      </c>
    </row>
    <row r="146" spans="1:8" ht="18.75">
      <c r="A146" s="134"/>
      <c r="B146" s="8" t="s">
        <v>404</v>
      </c>
      <c r="C146" s="9">
        <v>0.70889348399999996</v>
      </c>
      <c r="D146" s="9">
        <v>0.80018509550000005</v>
      </c>
      <c r="E146" s="9">
        <v>-3.0647681080978999</v>
      </c>
      <c r="F146" s="9">
        <v>2385</v>
      </c>
      <c r="G146" s="9">
        <v>2.2027790801316099E-3</v>
      </c>
      <c r="H146" s="9" t="s">
        <v>457</v>
      </c>
    </row>
    <row r="147" spans="1:8" ht="18.75">
      <c r="A147" s="134"/>
      <c r="B147" s="8" t="s">
        <v>405</v>
      </c>
      <c r="C147" s="9">
        <v>0.86574529200000006</v>
      </c>
      <c r="D147" s="9">
        <v>1.012338631</v>
      </c>
      <c r="E147" s="9">
        <v>-4.8986133615689802</v>
      </c>
      <c r="F147" s="9">
        <v>2332</v>
      </c>
      <c r="G147" s="9">
        <v>1.0313632121036101E-6</v>
      </c>
      <c r="H147" s="9" t="s">
        <v>457</v>
      </c>
    </row>
    <row r="148" spans="1:8" ht="18.75">
      <c r="A148" s="134" t="s">
        <v>50</v>
      </c>
      <c r="B148" s="8" t="s">
        <v>382</v>
      </c>
      <c r="C148" s="9">
        <v>0.54484161499999995</v>
      </c>
      <c r="D148" s="9">
        <v>0.65166652199999997</v>
      </c>
      <c r="E148" s="9">
        <v>-4.3161537879424801</v>
      </c>
      <c r="F148" s="9">
        <v>2554</v>
      </c>
      <c r="G148" s="9">
        <v>1.64817338291395E-5</v>
      </c>
      <c r="H148" s="9" t="s">
        <v>457</v>
      </c>
    </row>
    <row r="149" spans="1:8" ht="18.75">
      <c r="A149" s="134"/>
      <c r="B149" s="8" t="s">
        <v>383</v>
      </c>
      <c r="C149" s="9">
        <v>0.674825852</v>
      </c>
      <c r="D149" s="9">
        <v>0.78903880999999998</v>
      </c>
      <c r="E149" s="9">
        <v>-5.3100948744471603</v>
      </c>
      <c r="F149" s="9">
        <v>2542</v>
      </c>
      <c r="G149" s="9">
        <v>1.1905753869950501E-7</v>
      </c>
      <c r="H149" s="9" t="s">
        <v>457</v>
      </c>
    </row>
    <row r="150" spans="1:8" ht="18.75">
      <c r="A150" s="134"/>
      <c r="B150" s="8" t="s">
        <v>384</v>
      </c>
      <c r="C150" s="9">
        <v>0.74812299900000001</v>
      </c>
      <c r="D150" s="9">
        <v>0.96837012899999997</v>
      </c>
      <c r="E150" s="9">
        <v>-7.07800451019087</v>
      </c>
      <c r="F150" s="9">
        <v>2457</v>
      </c>
      <c r="G150" s="9">
        <v>1.9004170631739999E-12</v>
      </c>
      <c r="H150" s="9" t="s">
        <v>457</v>
      </c>
    </row>
    <row r="151" spans="1:8" ht="18.75">
      <c r="A151" s="134"/>
      <c r="B151" s="8" t="s">
        <v>385</v>
      </c>
      <c r="C151" s="9">
        <v>0.93281483799999998</v>
      </c>
      <c r="D151" s="9">
        <v>1.163090457</v>
      </c>
      <c r="E151" s="9">
        <v>-5.8493943117881404</v>
      </c>
      <c r="F151" s="9">
        <v>2452</v>
      </c>
      <c r="G151" s="9">
        <v>5.59117924494471E-9</v>
      </c>
      <c r="H151" s="9" t="s">
        <v>457</v>
      </c>
    </row>
    <row r="152" spans="1:8" ht="18.75">
      <c r="A152" s="134"/>
      <c r="B152" s="8" t="s">
        <v>386</v>
      </c>
      <c r="C152" s="9">
        <v>0.54484161499999995</v>
      </c>
      <c r="D152" s="9">
        <v>0.65166652199999997</v>
      </c>
      <c r="E152" s="9">
        <v>-4.3161537879424801</v>
      </c>
      <c r="F152" s="9">
        <v>2554</v>
      </c>
      <c r="G152" s="9">
        <v>1.64817338291395E-5</v>
      </c>
      <c r="H152" s="9" t="s">
        <v>457</v>
      </c>
    </row>
    <row r="153" spans="1:8" ht="18.75">
      <c r="A153" s="134"/>
      <c r="B153" s="8" t="s">
        <v>387</v>
      </c>
      <c r="C153" s="9">
        <v>0.674825852</v>
      </c>
      <c r="D153" s="9">
        <v>0.78903880999999998</v>
      </c>
      <c r="E153" s="9">
        <v>-5.3100948744471603</v>
      </c>
      <c r="F153" s="9">
        <v>2542</v>
      </c>
      <c r="G153" s="9">
        <v>1.1905753869950501E-7</v>
      </c>
      <c r="H153" s="9" t="s">
        <v>457</v>
      </c>
    </row>
    <row r="154" spans="1:8" ht="18.75">
      <c r="A154" s="134"/>
      <c r="B154" s="8" t="s">
        <v>388</v>
      </c>
      <c r="C154" s="9">
        <v>0.74812299900000001</v>
      </c>
      <c r="D154" s="9">
        <v>0.96837012899999997</v>
      </c>
      <c r="E154" s="9">
        <v>-7.07800451019087</v>
      </c>
      <c r="F154" s="9">
        <v>2457</v>
      </c>
      <c r="G154" s="9">
        <v>1.9004170631739999E-12</v>
      </c>
      <c r="H154" s="9" t="s">
        <v>457</v>
      </c>
    </row>
    <row r="155" spans="1:8" ht="18.75">
      <c r="A155" s="134"/>
      <c r="B155" s="8" t="s">
        <v>389</v>
      </c>
      <c r="C155" s="9">
        <v>0.93281483799999998</v>
      </c>
      <c r="D155" s="9">
        <v>1.163090457</v>
      </c>
      <c r="E155" s="9">
        <v>-5.8493943117881404</v>
      </c>
      <c r="F155" s="9">
        <v>2452</v>
      </c>
      <c r="G155" s="9">
        <v>5.59117924494471E-9</v>
      </c>
      <c r="H155" s="9" t="s">
        <v>457</v>
      </c>
    </row>
    <row r="156" spans="1:8" ht="18.75">
      <c r="A156" s="134"/>
      <c r="B156" s="8" t="s">
        <v>390</v>
      </c>
      <c r="C156" s="9">
        <v>0.35327240399999998</v>
      </c>
      <c r="D156" s="9">
        <v>0.46547339599999998</v>
      </c>
      <c r="E156" s="9">
        <v>-10.035032703360599</v>
      </c>
      <c r="F156" s="9">
        <v>2512</v>
      </c>
      <c r="G156" s="9">
        <v>2.9141092165472199E-23</v>
      </c>
      <c r="H156" s="9" t="s">
        <v>457</v>
      </c>
    </row>
    <row r="157" spans="1:8" ht="18.75">
      <c r="A157" s="134"/>
      <c r="B157" s="8" t="s">
        <v>391</v>
      </c>
      <c r="C157" s="9">
        <v>0.43510367</v>
      </c>
      <c r="D157" s="9">
        <v>0.57650347800000001</v>
      </c>
      <c r="E157" s="9">
        <v>-9.8078036865105407</v>
      </c>
      <c r="F157" s="9">
        <v>2482</v>
      </c>
      <c r="G157" s="9">
        <v>2.6347658226905102E-22</v>
      </c>
      <c r="H157" s="9" t="s">
        <v>457</v>
      </c>
    </row>
    <row r="158" spans="1:8" ht="18.75">
      <c r="A158" s="134"/>
      <c r="B158" s="8" t="s">
        <v>392</v>
      </c>
      <c r="C158" s="9">
        <v>0.55473938</v>
      </c>
      <c r="D158" s="9">
        <v>0.76828993300000004</v>
      </c>
      <c r="E158" s="9">
        <v>-8.0463160002978196</v>
      </c>
      <c r="F158" s="9">
        <v>2352</v>
      </c>
      <c r="G158" s="9">
        <v>1.33949944182395E-15</v>
      </c>
      <c r="H158" s="9" t="s">
        <v>457</v>
      </c>
    </row>
    <row r="159" spans="1:8" ht="18.75">
      <c r="A159" s="134"/>
      <c r="B159" s="8" t="s">
        <v>393</v>
      </c>
      <c r="C159" s="9">
        <v>0.54638066699999999</v>
      </c>
      <c r="D159" s="9">
        <v>0.733199296</v>
      </c>
      <c r="E159" s="9">
        <v>-8.2336117419914494</v>
      </c>
      <c r="F159" s="9">
        <v>2336</v>
      </c>
      <c r="G159" s="9">
        <v>2.9851845382936498E-16</v>
      </c>
      <c r="H159" s="9" t="s">
        <v>457</v>
      </c>
    </row>
    <row r="160" spans="1:8" ht="18.75">
      <c r="A160" s="134"/>
      <c r="B160" s="8" t="s">
        <v>394</v>
      </c>
      <c r="C160" s="9">
        <v>0.35828987200000001</v>
      </c>
      <c r="D160" s="9">
        <v>0.47408687500000002</v>
      </c>
      <c r="E160" s="9">
        <v>-8.6532578374127898</v>
      </c>
      <c r="F160" s="9">
        <v>2502</v>
      </c>
      <c r="G160" s="9">
        <v>8.7968230170101696E-18</v>
      </c>
      <c r="H160" s="9" t="s">
        <v>457</v>
      </c>
    </row>
    <row r="161" spans="1:8" ht="18.75">
      <c r="A161" s="134"/>
      <c r="B161" s="8" t="s">
        <v>395</v>
      </c>
      <c r="C161" s="9">
        <v>0.44222101850000001</v>
      </c>
      <c r="D161" s="9">
        <v>0.59586989400000001</v>
      </c>
      <c r="E161" s="9">
        <v>-9.4521671046985904</v>
      </c>
      <c r="F161" s="9">
        <v>2477</v>
      </c>
      <c r="G161" s="9">
        <v>7.4188423849725802E-21</v>
      </c>
      <c r="H161" s="9" t="s">
        <v>457</v>
      </c>
    </row>
    <row r="162" spans="1:8" ht="18.75">
      <c r="A162" s="134"/>
      <c r="B162" s="8" t="s">
        <v>396</v>
      </c>
      <c r="C162" s="9">
        <v>0.49224184199999999</v>
      </c>
      <c r="D162" s="9">
        <v>0.65702289400000002</v>
      </c>
      <c r="E162" s="9">
        <v>-8.8009695321508001</v>
      </c>
      <c r="F162" s="9">
        <v>2456</v>
      </c>
      <c r="G162" s="9">
        <v>2.5053421121886899E-18</v>
      </c>
      <c r="H162" s="9" t="s">
        <v>457</v>
      </c>
    </row>
    <row r="163" spans="1:8" ht="18.75">
      <c r="A163" s="134"/>
      <c r="B163" s="8" t="s">
        <v>397</v>
      </c>
      <c r="C163" s="9">
        <v>0.5694935605</v>
      </c>
      <c r="D163" s="9">
        <v>0.77894629299999996</v>
      </c>
      <c r="E163" s="9">
        <v>-8.5450654187669297</v>
      </c>
      <c r="F163" s="9">
        <v>2375</v>
      </c>
      <c r="G163" s="9">
        <v>2.26031087841918E-17</v>
      </c>
      <c r="H163" s="9" t="s">
        <v>457</v>
      </c>
    </row>
    <row r="164" spans="1:8" ht="18.75">
      <c r="A164" s="134"/>
      <c r="B164" s="8" t="s">
        <v>398</v>
      </c>
      <c r="C164" s="9">
        <v>0.45237108599999998</v>
      </c>
      <c r="D164" s="9">
        <v>0.48560779500000001</v>
      </c>
      <c r="E164" s="9">
        <v>-2.7195220763931198</v>
      </c>
      <c r="F164" s="9">
        <v>2502</v>
      </c>
      <c r="G164" s="9">
        <v>6.5828030767555498E-3</v>
      </c>
      <c r="H164" s="9" t="s">
        <v>457</v>
      </c>
    </row>
    <row r="165" spans="1:8" ht="18.75">
      <c r="A165" s="134"/>
      <c r="B165" s="8" t="s">
        <v>399</v>
      </c>
      <c r="C165" s="9">
        <v>0.56459337399999998</v>
      </c>
      <c r="D165" s="9">
        <v>0.61328018200000001</v>
      </c>
      <c r="E165" s="9">
        <v>-1.05498341902974</v>
      </c>
      <c r="F165" s="9">
        <v>2462</v>
      </c>
      <c r="G165" s="9">
        <v>0.291536423978699</v>
      </c>
      <c r="H165" s="9" t="s">
        <v>458</v>
      </c>
    </row>
    <row r="166" spans="1:8" ht="18.75">
      <c r="A166" s="134"/>
      <c r="B166" s="8" t="s">
        <v>400</v>
      </c>
      <c r="C166" s="9">
        <v>0.71856260750000001</v>
      </c>
      <c r="D166" s="9">
        <v>0.84053434449999997</v>
      </c>
      <c r="E166" s="9">
        <v>-2.8857692407732101</v>
      </c>
      <c r="F166" s="9">
        <v>2321</v>
      </c>
      <c r="G166" s="9">
        <v>3.9406339777507803E-3</v>
      </c>
      <c r="H166" s="9" t="s">
        <v>457</v>
      </c>
    </row>
    <row r="167" spans="1:8" ht="18.75">
      <c r="A167" s="134"/>
      <c r="B167" s="8" t="s">
        <v>401</v>
      </c>
      <c r="C167" s="9">
        <v>0.86551290000000003</v>
      </c>
      <c r="D167" s="9">
        <v>1.008986809</v>
      </c>
      <c r="E167" s="9">
        <v>-4.5780578101057001</v>
      </c>
      <c r="F167" s="9">
        <v>2309</v>
      </c>
      <c r="G167" s="9">
        <v>4.9422165500393802E-6</v>
      </c>
      <c r="H167" s="9" t="s">
        <v>457</v>
      </c>
    </row>
    <row r="168" spans="1:8" ht="18.75">
      <c r="A168" s="134"/>
      <c r="B168" s="8" t="s">
        <v>402</v>
      </c>
      <c r="C168" s="9">
        <v>0.44862347250000001</v>
      </c>
      <c r="D168" s="9">
        <v>0.50224141899999997</v>
      </c>
      <c r="E168" s="9">
        <v>-2.3872093827161098</v>
      </c>
      <c r="F168" s="9">
        <v>2491</v>
      </c>
      <c r="G168" s="9">
        <v>1.7050991411210199E-2</v>
      </c>
      <c r="H168" s="9" t="s">
        <v>457</v>
      </c>
    </row>
    <row r="169" spans="1:8" ht="18.75">
      <c r="A169" s="134"/>
      <c r="B169" s="8" t="s">
        <v>403</v>
      </c>
      <c r="C169" s="9">
        <v>0.55583862949999996</v>
      </c>
      <c r="D169" s="9">
        <v>0.60573864150000001</v>
      </c>
      <c r="E169" s="9">
        <v>-2.3442406708685501</v>
      </c>
      <c r="F169" s="9">
        <v>2465</v>
      </c>
      <c r="G169" s="9">
        <v>1.9144866415090799E-2</v>
      </c>
      <c r="H169" s="9" t="s">
        <v>457</v>
      </c>
    </row>
    <row r="170" spans="1:8" ht="18.75">
      <c r="A170" s="134"/>
      <c r="B170" s="8" t="s">
        <v>404</v>
      </c>
      <c r="C170" s="9">
        <v>0.69950517599999995</v>
      </c>
      <c r="D170" s="9">
        <v>0.81395764500000001</v>
      </c>
      <c r="E170" s="9">
        <v>-3.3027652487550001</v>
      </c>
      <c r="F170" s="9">
        <v>2384</v>
      </c>
      <c r="G170" s="9">
        <v>9.7150703802203499E-4</v>
      </c>
      <c r="H170" s="9" t="s">
        <v>457</v>
      </c>
    </row>
    <row r="171" spans="1:8" ht="18.75">
      <c r="A171" s="134"/>
      <c r="B171" s="8" t="s">
        <v>405</v>
      </c>
      <c r="C171" s="9">
        <v>0.85889098200000003</v>
      </c>
      <c r="D171" s="9">
        <v>1.0322240855</v>
      </c>
      <c r="E171" s="9">
        <v>-4.9581857527065596</v>
      </c>
      <c r="F171" s="9">
        <v>2333</v>
      </c>
      <c r="G171" s="9">
        <v>7.6273413310899404E-7</v>
      </c>
      <c r="H171" s="9" t="s">
        <v>457</v>
      </c>
    </row>
    <row r="172" spans="1:8" ht="18.75">
      <c r="A172" s="134" t="s">
        <v>175</v>
      </c>
      <c r="B172" s="8" t="s">
        <v>382</v>
      </c>
      <c r="C172" s="9">
        <v>0.54957499799999998</v>
      </c>
      <c r="D172" s="9">
        <v>0.64646305550000005</v>
      </c>
      <c r="E172" s="9">
        <v>-5.4271352774124102</v>
      </c>
      <c r="F172" s="9">
        <v>2573</v>
      </c>
      <c r="G172" s="9">
        <v>6.2612861381127694E-8</v>
      </c>
      <c r="H172" s="9" t="s">
        <v>457</v>
      </c>
    </row>
    <row r="173" spans="1:8" ht="18.75">
      <c r="A173" s="134"/>
      <c r="B173" s="8" t="s">
        <v>383</v>
      </c>
      <c r="C173" s="9">
        <v>0.66614183299999996</v>
      </c>
      <c r="D173" s="9">
        <v>0.80575355699999995</v>
      </c>
      <c r="E173" s="9">
        <v>-7.0564694300378203</v>
      </c>
      <c r="F173" s="9">
        <v>2560</v>
      </c>
      <c r="G173" s="9">
        <v>2.1898350262582199E-12</v>
      </c>
      <c r="H173" s="9" t="s">
        <v>457</v>
      </c>
    </row>
    <row r="174" spans="1:8" ht="18.75">
      <c r="A174" s="134"/>
      <c r="B174" s="8" t="s">
        <v>384</v>
      </c>
      <c r="C174" s="9">
        <v>0.76608848500000004</v>
      </c>
      <c r="D174" s="9">
        <v>0.94222946600000002</v>
      </c>
      <c r="E174" s="9">
        <v>-7.4949460454577901</v>
      </c>
      <c r="F174" s="9">
        <v>2470</v>
      </c>
      <c r="G174" s="9">
        <v>9.1868433108950402E-14</v>
      </c>
      <c r="H174" s="9" t="s">
        <v>457</v>
      </c>
    </row>
    <row r="175" spans="1:8" ht="18.75">
      <c r="A175" s="134"/>
      <c r="B175" s="8" t="s">
        <v>385</v>
      </c>
      <c r="C175" s="9">
        <v>0.94281993549999998</v>
      </c>
      <c r="D175" s="9">
        <v>1.1443047424999999</v>
      </c>
      <c r="E175" s="9">
        <v>-6.3600161130267896</v>
      </c>
      <c r="F175" s="9">
        <v>2463</v>
      </c>
      <c r="G175" s="9">
        <v>2.3967492520152702E-10</v>
      </c>
      <c r="H175" s="9" t="s">
        <v>457</v>
      </c>
    </row>
    <row r="176" spans="1:8" ht="18.75">
      <c r="A176" s="134"/>
      <c r="B176" s="8" t="s">
        <v>386</v>
      </c>
      <c r="C176" s="9">
        <v>0.54957499799999998</v>
      </c>
      <c r="D176" s="9">
        <v>0.64646305550000005</v>
      </c>
      <c r="E176" s="9">
        <v>-5.4271352774124102</v>
      </c>
      <c r="F176" s="9">
        <v>2573</v>
      </c>
      <c r="G176" s="9">
        <v>6.2612861381127694E-8</v>
      </c>
      <c r="H176" s="9" t="s">
        <v>457</v>
      </c>
    </row>
    <row r="177" spans="1:8" ht="18.75">
      <c r="A177" s="134"/>
      <c r="B177" s="8" t="s">
        <v>387</v>
      </c>
      <c r="C177" s="9">
        <v>0.66614183299999996</v>
      </c>
      <c r="D177" s="9">
        <v>0.80575355699999995</v>
      </c>
      <c r="E177" s="9">
        <v>-7.0564694300378203</v>
      </c>
      <c r="F177" s="9">
        <v>2560</v>
      </c>
      <c r="G177" s="9">
        <v>2.1898350262582199E-12</v>
      </c>
      <c r="H177" s="9" t="s">
        <v>457</v>
      </c>
    </row>
    <row r="178" spans="1:8" ht="18.75">
      <c r="A178" s="134"/>
      <c r="B178" s="8" t="s">
        <v>388</v>
      </c>
      <c r="C178" s="9">
        <v>0.76608848500000004</v>
      </c>
      <c r="D178" s="9">
        <v>0.94222946600000002</v>
      </c>
      <c r="E178" s="9">
        <v>-7.4949460454577901</v>
      </c>
      <c r="F178" s="9">
        <v>2470</v>
      </c>
      <c r="G178" s="9">
        <v>9.1868433108950402E-14</v>
      </c>
      <c r="H178" s="9" t="s">
        <v>457</v>
      </c>
    </row>
    <row r="179" spans="1:8" ht="18.75">
      <c r="A179" s="134"/>
      <c r="B179" s="8" t="s">
        <v>389</v>
      </c>
      <c r="C179" s="9">
        <v>0.94281993549999998</v>
      </c>
      <c r="D179" s="9">
        <v>1.1443047424999999</v>
      </c>
      <c r="E179" s="9">
        <v>-6.3600161130267896</v>
      </c>
      <c r="F179" s="9">
        <v>2463</v>
      </c>
      <c r="G179" s="9">
        <v>2.3967492520152702E-10</v>
      </c>
      <c r="H179" s="9" t="s">
        <v>457</v>
      </c>
    </row>
    <row r="180" spans="1:8" ht="18.75">
      <c r="A180" s="134"/>
      <c r="B180" s="8" t="s">
        <v>390</v>
      </c>
      <c r="C180" s="9">
        <v>0.35524389000000001</v>
      </c>
      <c r="D180" s="9">
        <v>0.47080733299999999</v>
      </c>
      <c r="E180" s="9">
        <v>-10.860083018721699</v>
      </c>
      <c r="F180" s="9">
        <v>2530</v>
      </c>
      <c r="G180" s="9">
        <v>6.9298560415124098E-27</v>
      </c>
      <c r="H180" s="9" t="s">
        <v>457</v>
      </c>
    </row>
    <row r="181" spans="1:8" ht="18.75">
      <c r="A181" s="134"/>
      <c r="B181" s="8" t="s">
        <v>391</v>
      </c>
      <c r="C181" s="9">
        <v>0.42820274349999998</v>
      </c>
      <c r="D181" s="9">
        <v>0.59674454349999995</v>
      </c>
      <c r="E181" s="9">
        <v>-12.375616684579301</v>
      </c>
      <c r="F181" s="9">
        <v>2495</v>
      </c>
      <c r="G181" s="9">
        <v>3.4907097660173401E-34</v>
      </c>
      <c r="H181" s="9" t="s">
        <v>457</v>
      </c>
    </row>
    <row r="182" spans="1:8" ht="18.75">
      <c r="A182" s="134"/>
      <c r="B182" s="8" t="s">
        <v>392</v>
      </c>
      <c r="C182" s="9">
        <v>0.55909715049999997</v>
      </c>
      <c r="D182" s="9">
        <v>0.76430458749999997</v>
      </c>
      <c r="E182" s="9">
        <v>-8.2800481546450193</v>
      </c>
      <c r="F182" s="9">
        <v>2357</v>
      </c>
      <c r="G182" s="9">
        <v>2.0367737405642601E-16</v>
      </c>
      <c r="H182" s="9" t="s">
        <v>457</v>
      </c>
    </row>
    <row r="183" spans="1:8" ht="18.75">
      <c r="A183" s="134"/>
      <c r="B183" s="8" t="s">
        <v>393</v>
      </c>
      <c r="C183" s="9">
        <v>0.53921220000000003</v>
      </c>
      <c r="D183" s="9">
        <v>0.74549127900000001</v>
      </c>
      <c r="E183" s="9">
        <v>-9.9051864479701806</v>
      </c>
      <c r="F183" s="9">
        <v>2345</v>
      </c>
      <c r="G183" s="9">
        <v>1.09482565081503E-22</v>
      </c>
      <c r="H183" s="9" t="s">
        <v>457</v>
      </c>
    </row>
    <row r="184" spans="1:8" ht="18.75">
      <c r="A184" s="134"/>
      <c r="B184" s="8" t="s">
        <v>394</v>
      </c>
      <c r="C184" s="9">
        <v>0.35768009200000001</v>
      </c>
      <c r="D184" s="9">
        <v>0.48002707500000003</v>
      </c>
      <c r="E184" s="9">
        <v>-10.2823164495966</v>
      </c>
      <c r="F184" s="9">
        <v>2518</v>
      </c>
      <c r="G184" s="9">
        <v>2.54397394614437E-24</v>
      </c>
      <c r="H184" s="9" t="s">
        <v>457</v>
      </c>
    </row>
    <row r="185" spans="1:8" ht="18.75">
      <c r="A185" s="134"/>
      <c r="B185" s="8" t="s">
        <v>395</v>
      </c>
      <c r="C185" s="9">
        <v>0.43884099100000001</v>
      </c>
      <c r="D185" s="9">
        <v>0.60120323399999998</v>
      </c>
      <c r="E185" s="9">
        <v>-10.6416987266508</v>
      </c>
      <c r="F185" s="9">
        <v>2490</v>
      </c>
      <c r="G185" s="9">
        <v>6.8013488071309099E-26</v>
      </c>
      <c r="H185" s="9" t="s">
        <v>457</v>
      </c>
    </row>
    <row r="186" spans="1:8" ht="18.75">
      <c r="A186" s="134"/>
      <c r="B186" s="8" t="s">
        <v>396</v>
      </c>
      <c r="C186" s="9">
        <v>0.49177405899999999</v>
      </c>
      <c r="D186" s="9">
        <v>0.6620729715</v>
      </c>
      <c r="E186" s="9">
        <v>-10.4069567096222</v>
      </c>
      <c r="F186" s="9">
        <v>2461</v>
      </c>
      <c r="G186" s="9">
        <v>7.4942268406691597E-25</v>
      </c>
      <c r="H186" s="9" t="s">
        <v>457</v>
      </c>
    </row>
    <row r="187" spans="1:8" ht="18.75">
      <c r="A187" s="134"/>
      <c r="B187" s="8" t="s">
        <v>397</v>
      </c>
      <c r="C187" s="9">
        <v>0.59142017800000002</v>
      </c>
      <c r="D187" s="9">
        <v>0.77867989699999995</v>
      </c>
      <c r="E187" s="9">
        <v>-9.62925512857068</v>
      </c>
      <c r="F187" s="9">
        <v>2382</v>
      </c>
      <c r="G187" s="9">
        <v>1.4776980191666999E-21</v>
      </c>
      <c r="H187" s="9" t="s">
        <v>457</v>
      </c>
    </row>
    <row r="188" spans="1:8" ht="18.75">
      <c r="A188" s="134"/>
      <c r="B188" s="8" t="s">
        <v>398</v>
      </c>
      <c r="C188" s="9">
        <v>0.45831146449999999</v>
      </c>
      <c r="D188" s="9">
        <v>0.48177376599999999</v>
      </c>
      <c r="E188" s="9">
        <v>-3.7303001360502201</v>
      </c>
      <c r="F188" s="9">
        <v>2519</v>
      </c>
      <c r="G188" s="9">
        <v>1.9547449942859999E-4</v>
      </c>
      <c r="H188" s="9" t="s">
        <v>457</v>
      </c>
    </row>
    <row r="189" spans="1:8" ht="18.75">
      <c r="A189" s="134"/>
      <c r="B189" s="8" t="s">
        <v>399</v>
      </c>
      <c r="C189" s="9">
        <v>0.55827038299999998</v>
      </c>
      <c r="D189" s="9">
        <v>0.62969545250000003</v>
      </c>
      <c r="E189" s="9">
        <v>-3.8437056855280902</v>
      </c>
      <c r="F189" s="9">
        <v>2473</v>
      </c>
      <c r="G189" s="9">
        <v>1.2424482369764199E-4</v>
      </c>
      <c r="H189" s="9" t="s">
        <v>457</v>
      </c>
    </row>
    <row r="190" spans="1:8" ht="18.75">
      <c r="A190" s="134"/>
      <c r="B190" s="8" t="s">
        <v>400</v>
      </c>
      <c r="C190" s="9">
        <v>0.73361206899999998</v>
      </c>
      <c r="D190" s="9">
        <v>0.83604112750000004</v>
      </c>
      <c r="E190" s="9">
        <v>-3.82521181614662</v>
      </c>
      <c r="F190" s="9">
        <v>2325</v>
      </c>
      <c r="G190" s="9">
        <v>1.34100591682806E-4</v>
      </c>
      <c r="H190" s="9" t="s">
        <v>457</v>
      </c>
    </row>
    <row r="191" spans="1:8" ht="18.75">
      <c r="A191" s="134"/>
      <c r="B191" s="8" t="s">
        <v>401</v>
      </c>
      <c r="C191" s="9">
        <v>0.88462733149999995</v>
      </c>
      <c r="D191" s="9">
        <v>0.97488645100000004</v>
      </c>
      <c r="E191" s="9">
        <v>-4.0821367667587696</v>
      </c>
      <c r="F191" s="9">
        <v>2317</v>
      </c>
      <c r="G191" s="9">
        <v>4.6135871981163901E-5</v>
      </c>
      <c r="H191" s="9" t="s">
        <v>457</v>
      </c>
    </row>
    <row r="192" spans="1:8" ht="18.75">
      <c r="A192" s="134"/>
      <c r="B192" s="8" t="s">
        <v>402</v>
      </c>
      <c r="C192" s="9">
        <v>0.44743143349999998</v>
      </c>
      <c r="D192" s="9">
        <v>0.50468800999999996</v>
      </c>
      <c r="E192" s="9">
        <v>-3.6487887778739601</v>
      </c>
      <c r="F192" s="9">
        <v>2507</v>
      </c>
      <c r="G192" s="9">
        <v>2.6885619336801798E-4</v>
      </c>
      <c r="H192" s="9" t="s">
        <v>457</v>
      </c>
    </row>
    <row r="193" spans="1:8" ht="18.75">
      <c r="A193" s="134"/>
      <c r="B193" s="8" t="s">
        <v>403</v>
      </c>
      <c r="C193" s="9">
        <v>0.55248831499999995</v>
      </c>
      <c r="D193" s="9">
        <v>0.62228094899999997</v>
      </c>
      <c r="E193" s="9">
        <v>-3.8973084193210101</v>
      </c>
      <c r="F193" s="9">
        <v>2478</v>
      </c>
      <c r="G193" s="9">
        <v>9.9846906426539206E-5</v>
      </c>
      <c r="H193" s="9" t="s">
        <v>457</v>
      </c>
    </row>
    <row r="194" spans="1:8" ht="18.75">
      <c r="A194" s="134"/>
      <c r="B194" s="8" t="s">
        <v>404</v>
      </c>
      <c r="C194" s="9">
        <v>0.70666325399999996</v>
      </c>
      <c r="D194" s="9">
        <v>0.80935267300000002</v>
      </c>
      <c r="E194" s="9">
        <v>-4.6854522333810902</v>
      </c>
      <c r="F194" s="9">
        <v>2388</v>
      </c>
      <c r="G194" s="9">
        <v>2.9503278612241199E-6</v>
      </c>
      <c r="H194" s="9" t="s">
        <v>457</v>
      </c>
    </row>
    <row r="195" spans="1:8" ht="18.75">
      <c r="A195" s="134"/>
      <c r="B195" s="8" t="s">
        <v>405</v>
      </c>
      <c r="C195" s="9">
        <v>0.86951065800000005</v>
      </c>
      <c r="D195" s="9">
        <v>1.0083529014999999</v>
      </c>
      <c r="E195" s="9">
        <v>-3.9000052364343998</v>
      </c>
      <c r="F195" s="9">
        <v>2337</v>
      </c>
      <c r="G195" s="9">
        <v>9.8903776754764904E-5</v>
      </c>
      <c r="H195" s="9" t="s">
        <v>457</v>
      </c>
    </row>
    <row r="196" spans="1:8" ht="18.75">
      <c r="A196" s="134" t="s">
        <v>180</v>
      </c>
      <c r="B196" s="8" t="s">
        <v>382</v>
      </c>
      <c r="C196" s="9">
        <v>0.55085532400000004</v>
      </c>
      <c r="D196" s="9">
        <v>0.64914348799999999</v>
      </c>
      <c r="E196" s="9">
        <v>-6.4110998403915502</v>
      </c>
      <c r="F196" s="9">
        <v>2574</v>
      </c>
      <c r="G196" s="9">
        <v>1.7127875363768899E-10</v>
      </c>
      <c r="H196" s="9" t="s">
        <v>457</v>
      </c>
    </row>
    <row r="197" spans="1:8" ht="18.75">
      <c r="A197" s="134"/>
      <c r="B197" s="8" t="s">
        <v>383</v>
      </c>
      <c r="C197" s="9">
        <v>0.67150937099999997</v>
      </c>
      <c r="D197" s="9">
        <v>0.79353901800000004</v>
      </c>
      <c r="E197" s="9">
        <v>-7.5254326867583403</v>
      </c>
      <c r="F197" s="9">
        <v>2559</v>
      </c>
      <c r="G197" s="9">
        <v>7.2336330652330706E-14</v>
      </c>
      <c r="H197" s="9" t="s">
        <v>457</v>
      </c>
    </row>
    <row r="198" spans="1:8" ht="18.75">
      <c r="A198" s="134"/>
      <c r="B198" s="8" t="s">
        <v>384</v>
      </c>
      <c r="C198" s="9">
        <v>0.79518011200000005</v>
      </c>
      <c r="D198" s="9">
        <v>0.93860418700000003</v>
      </c>
      <c r="E198" s="9">
        <v>-6.1280870698197099</v>
      </c>
      <c r="F198" s="9">
        <v>2472</v>
      </c>
      <c r="G198" s="9">
        <v>1.03196427292951E-9</v>
      </c>
      <c r="H198" s="9" t="s">
        <v>457</v>
      </c>
    </row>
    <row r="199" spans="1:8" ht="18.75">
      <c r="A199" s="134"/>
      <c r="B199" s="8" t="s">
        <v>385</v>
      </c>
      <c r="C199" s="9">
        <v>0.94318471699999995</v>
      </c>
      <c r="D199" s="9">
        <v>1.1502454200000001</v>
      </c>
      <c r="E199" s="9">
        <v>-5.3893543421493799</v>
      </c>
      <c r="F199" s="9">
        <v>2462</v>
      </c>
      <c r="G199" s="9">
        <v>7.7430899030784596E-8</v>
      </c>
      <c r="H199" s="9" t="s">
        <v>457</v>
      </c>
    </row>
    <row r="200" spans="1:8" ht="18.75">
      <c r="A200" s="134"/>
      <c r="B200" s="8" t="s">
        <v>386</v>
      </c>
      <c r="C200" s="9">
        <v>0.55085532400000004</v>
      </c>
      <c r="D200" s="9">
        <v>0.64914348799999999</v>
      </c>
      <c r="E200" s="9">
        <v>-6.4110998403915502</v>
      </c>
      <c r="F200" s="9">
        <v>2574</v>
      </c>
      <c r="G200" s="9">
        <v>1.7127875363768899E-10</v>
      </c>
      <c r="H200" s="9" t="s">
        <v>457</v>
      </c>
    </row>
    <row r="201" spans="1:8" ht="18.75">
      <c r="A201" s="134"/>
      <c r="B201" s="8" t="s">
        <v>387</v>
      </c>
      <c r="C201" s="9">
        <v>0.67150937099999997</v>
      </c>
      <c r="D201" s="9">
        <v>0.79353901800000004</v>
      </c>
      <c r="E201" s="9">
        <v>-7.5254326867583403</v>
      </c>
      <c r="F201" s="9">
        <v>2559</v>
      </c>
      <c r="G201" s="9">
        <v>7.2336330652330706E-14</v>
      </c>
      <c r="H201" s="9" t="s">
        <v>457</v>
      </c>
    </row>
    <row r="202" spans="1:8" ht="18.75">
      <c r="A202" s="134"/>
      <c r="B202" s="8" t="s">
        <v>388</v>
      </c>
      <c r="C202" s="9">
        <v>0.79518011200000005</v>
      </c>
      <c r="D202" s="9">
        <v>0.93860418700000003</v>
      </c>
      <c r="E202" s="9">
        <v>-6.1280870698197099</v>
      </c>
      <c r="F202" s="9">
        <v>2472</v>
      </c>
      <c r="G202" s="9">
        <v>1.03196427292951E-9</v>
      </c>
      <c r="H202" s="9" t="s">
        <v>457</v>
      </c>
    </row>
    <row r="203" spans="1:8" ht="18.75">
      <c r="A203" s="134"/>
      <c r="B203" s="8" t="s">
        <v>389</v>
      </c>
      <c r="C203" s="9">
        <v>0.94318471699999995</v>
      </c>
      <c r="D203" s="9">
        <v>1.1502454200000001</v>
      </c>
      <c r="E203" s="9">
        <v>-5.3893543421493799</v>
      </c>
      <c r="F203" s="9">
        <v>2462</v>
      </c>
      <c r="G203" s="9">
        <v>7.7430899030784596E-8</v>
      </c>
      <c r="H203" s="9" t="s">
        <v>457</v>
      </c>
    </row>
    <row r="204" spans="1:8" ht="18.75">
      <c r="A204" s="134"/>
      <c r="B204" s="8" t="s">
        <v>390</v>
      </c>
      <c r="C204" s="9">
        <v>0.35839015600000002</v>
      </c>
      <c r="D204" s="9">
        <v>0.46816339299999998</v>
      </c>
      <c r="E204" s="9">
        <v>-10.0818518044837</v>
      </c>
      <c r="F204" s="9">
        <v>2531</v>
      </c>
      <c r="G204" s="9">
        <v>1.83128086992419E-23</v>
      </c>
      <c r="H204" s="9" t="s">
        <v>457</v>
      </c>
    </row>
    <row r="205" spans="1:8" ht="18.75">
      <c r="A205" s="134"/>
      <c r="B205" s="8" t="s">
        <v>391</v>
      </c>
      <c r="C205" s="9">
        <v>0.435915885</v>
      </c>
      <c r="D205" s="9">
        <v>0.58390512299999997</v>
      </c>
      <c r="E205" s="9">
        <v>-11.231255883309</v>
      </c>
      <c r="F205" s="9">
        <v>2495</v>
      </c>
      <c r="G205" s="9">
        <v>1.3725823726921E-28</v>
      </c>
      <c r="H205" s="9" t="s">
        <v>457</v>
      </c>
    </row>
    <row r="206" spans="1:8" ht="18.75">
      <c r="A206" s="134"/>
      <c r="B206" s="8" t="s">
        <v>392</v>
      </c>
      <c r="C206" s="9">
        <v>0.57347991149999999</v>
      </c>
      <c r="D206" s="9">
        <v>0.74697123649999997</v>
      </c>
      <c r="E206" s="9">
        <v>-7.6642940916128603</v>
      </c>
      <c r="F206" s="9">
        <v>2359</v>
      </c>
      <c r="G206" s="9">
        <v>2.6082953582988501E-14</v>
      </c>
      <c r="H206" s="9" t="s">
        <v>457</v>
      </c>
    </row>
    <row r="207" spans="1:8" ht="18.75">
      <c r="A207" s="134"/>
      <c r="B207" s="8" t="s">
        <v>393</v>
      </c>
      <c r="C207" s="9">
        <v>0.54635860000000003</v>
      </c>
      <c r="D207" s="9">
        <v>0.73938309099999999</v>
      </c>
      <c r="E207" s="9">
        <v>-8.7328828294266998</v>
      </c>
      <c r="F207" s="9">
        <v>2342</v>
      </c>
      <c r="G207" s="9">
        <v>4.63172615327191E-18</v>
      </c>
      <c r="H207" s="9" t="s">
        <v>457</v>
      </c>
    </row>
    <row r="208" spans="1:8" ht="18.75">
      <c r="A208" s="134"/>
      <c r="B208" s="8" t="s">
        <v>394</v>
      </c>
      <c r="C208" s="9">
        <v>0.3569942405</v>
      </c>
      <c r="D208" s="9">
        <v>0.47812809249999999</v>
      </c>
      <c r="E208" s="9">
        <v>-10.2583040316409</v>
      </c>
      <c r="F208" s="9">
        <v>2521</v>
      </c>
      <c r="G208" s="9">
        <v>3.2263973763328899E-24</v>
      </c>
      <c r="H208" s="9" t="s">
        <v>457</v>
      </c>
    </row>
    <row r="209" spans="1:8" ht="18.75">
      <c r="A209" s="134"/>
      <c r="B209" s="8" t="s">
        <v>395</v>
      </c>
      <c r="C209" s="9">
        <v>0.44759376099999998</v>
      </c>
      <c r="D209" s="9">
        <v>0.591896796</v>
      </c>
      <c r="E209" s="9">
        <v>-10.3372614966045</v>
      </c>
      <c r="F209" s="9">
        <v>2487</v>
      </c>
      <c r="G209" s="9">
        <v>1.49003299607615E-24</v>
      </c>
      <c r="H209" s="9" t="s">
        <v>457</v>
      </c>
    </row>
    <row r="210" spans="1:8" ht="18.75">
      <c r="A210" s="134"/>
      <c r="B210" s="8" t="s">
        <v>396</v>
      </c>
      <c r="C210" s="9">
        <v>0.49374443499999998</v>
      </c>
      <c r="D210" s="9">
        <v>0.66282322900000001</v>
      </c>
      <c r="E210" s="9">
        <v>-9.3627488814986606</v>
      </c>
      <c r="F210" s="9">
        <v>2461</v>
      </c>
      <c r="G210" s="9">
        <v>1.6947147236388399E-20</v>
      </c>
      <c r="H210" s="9" t="s">
        <v>457</v>
      </c>
    </row>
    <row r="211" spans="1:8" ht="18.75">
      <c r="A211" s="134"/>
      <c r="B211" s="8" t="s">
        <v>397</v>
      </c>
      <c r="C211" s="9">
        <v>0.60551968899999997</v>
      </c>
      <c r="D211" s="9">
        <v>0.77867989699999995</v>
      </c>
      <c r="E211" s="9">
        <v>-8.5486228669977002</v>
      </c>
      <c r="F211" s="9">
        <v>2382</v>
      </c>
      <c r="G211" s="9">
        <v>2.19017476517387E-17</v>
      </c>
      <c r="H211" s="9" t="s">
        <v>457</v>
      </c>
    </row>
    <row r="212" spans="1:8" ht="18.75">
      <c r="A212" s="134"/>
      <c r="B212" s="8" t="s">
        <v>398</v>
      </c>
      <c r="C212" s="9">
        <v>0.46436943600000002</v>
      </c>
      <c r="D212" s="9">
        <v>0.47542211899999998</v>
      </c>
      <c r="E212" s="9">
        <v>-3.4630219648368801</v>
      </c>
      <c r="F212" s="9">
        <v>2520</v>
      </c>
      <c r="G212" s="9">
        <v>5.4305217975638396E-4</v>
      </c>
      <c r="H212" s="9" t="s">
        <v>457</v>
      </c>
    </row>
    <row r="213" spans="1:8" ht="18.75">
      <c r="A213" s="134"/>
      <c r="B213" s="8" t="s">
        <v>399</v>
      </c>
      <c r="C213" s="9">
        <v>0.56389426899999995</v>
      </c>
      <c r="D213" s="9">
        <v>0.61797111400000004</v>
      </c>
      <c r="E213" s="9">
        <v>-2.8679858420922</v>
      </c>
      <c r="F213" s="9">
        <v>2474</v>
      </c>
      <c r="G213" s="9">
        <v>4.1659219115351897E-3</v>
      </c>
      <c r="H213" s="9" t="s">
        <v>457</v>
      </c>
    </row>
    <row r="214" spans="1:8" ht="18.75">
      <c r="A214" s="134"/>
      <c r="B214" s="8" t="s">
        <v>400</v>
      </c>
      <c r="C214" s="9">
        <v>0.72636352950000005</v>
      </c>
      <c r="D214" s="9">
        <v>0.83910534049999996</v>
      </c>
      <c r="E214" s="9">
        <v>-3.4159728799994502</v>
      </c>
      <c r="F214" s="9">
        <v>2327</v>
      </c>
      <c r="G214" s="9">
        <v>6.4645444304250999E-4</v>
      </c>
      <c r="H214" s="9" t="s">
        <v>457</v>
      </c>
    </row>
    <row r="215" spans="1:8" ht="18.75">
      <c r="A215" s="134"/>
      <c r="B215" s="8" t="s">
        <v>401</v>
      </c>
      <c r="C215" s="9">
        <v>0.87855026700000005</v>
      </c>
      <c r="D215" s="9">
        <v>0.97448701199999999</v>
      </c>
      <c r="E215" s="9">
        <v>-2.9648819245586799</v>
      </c>
      <c r="F215" s="9">
        <v>2314</v>
      </c>
      <c r="G215" s="9">
        <v>3.0589403517074201E-3</v>
      </c>
      <c r="H215" s="9" t="s">
        <v>457</v>
      </c>
    </row>
    <row r="216" spans="1:8" ht="18.75">
      <c r="A216" s="134"/>
      <c r="B216" s="8" t="s">
        <v>402</v>
      </c>
      <c r="C216" s="9">
        <v>0.4542144655</v>
      </c>
      <c r="D216" s="9">
        <v>0.50538716400000006</v>
      </c>
      <c r="E216" s="9">
        <v>-3.1763507776450299</v>
      </c>
      <c r="F216" s="9">
        <v>2509</v>
      </c>
      <c r="G216" s="9">
        <v>1.5095128824059399E-3</v>
      </c>
      <c r="H216" s="9" t="s">
        <v>457</v>
      </c>
    </row>
    <row r="217" spans="1:8" ht="18.75">
      <c r="A217" s="134"/>
      <c r="B217" s="8" t="s">
        <v>403</v>
      </c>
      <c r="C217" s="9">
        <v>0.55416102499999997</v>
      </c>
      <c r="D217" s="9">
        <v>0.60859829899999995</v>
      </c>
      <c r="E217" s="9">
        <v>-3.1266934317277002</v>
      </c>
      <c r="F217" s="9">
        <v>2476</v>
      </c>
      <c r="G217" s="9">
        <v>1.7883633683098801E-3</v>
      </c>
      <c r="H217" s="9" t="s">
        <v>457</v>
      </c>
    </row>
    <row r="218" spans="1:8" ht="18.75">
      <c r="A218" s="134"/>
      <c r="B218" s="8" t="s">
        <v>404</v>
      </c>
      <c r="C218" s="9">
        <v>0.71548620799999996</v>
      </c>
      <c r="D218" s="9">
        <v>0.79714948299999999</v>
      </c>
      <c r="E218" s="9">
        <v>-3.8486071410789302</v>
      </c>
      <c r="F218" s="9">
        <v>2389</v>
      </c>
      <c r="G218" s="9">
        <v>1.21906663036175E-4</v>
      </c>
      <c r="H218" s="9" t="s">
        <v>457</v>
      </c>
    </row>
    <row r="219" spans="1:8" ht="18.75">
      <c r="A219" s="134"/>
      <c r="B219" s="8" t="s">
        <v>405</v>
      </c>
      <c r="C219" s="9">
        <v>0.87943174999999996</v>
      </c>
      <c r="D219" s="9">
        <v>1.0022105830000001</v>
      </c>
      <c r="E219" s="9">
        <v>-3.6324645944366201</v>
      </c>
      <c r="F219" s="9">
        <v>2338</v>
      </c>
      <c r="G219" s="9">
        <v>2.8676940909467901E-4</v>
      </c>
      <c r="H219" s="9" t="s">
        <v>457</v>
      </c>
    </row>
    <row r="220" spans="1:8" ht="18.75">
      <c r="A220" s="134" t="s">
        <v>185</v>
      </c>
      <c r="B220" s="8" t="s">
        <v>382</v>
      </c>
      <c r="C220" s="9">
        <v>0.55866160949999999</v>
      </c>
      <c r="D220" s="9">
        <v>0.63641751300000005</v>
      </c>
      <c r="E220" s="9">
        <v>-5.6117967031591904</v>
      </c>
      <c r="F220" s="9">
        <v>2563</v>
      </c>
      <c r="G220" s="9">
        <v>2.2173467031017201E-8</v>
      </c>
      <c r="H220" s="9" t="s">
        <v>457</v>
      </c>
    </row>
    <row r="221" spans="1:8" ht="18.75">
      <c r="A221" s="134"/>
      <c r="B221" s="8" t="s">
        <v>383</v>
      </c>
      <c r="C221" s="9">
        <v>0.67633015100000005</v>
      </c>
      <c r="D221" s="9">
        <v>0.78481028500000005</v>
      </c>
      <c r="E221" s="9">
        <v>-5.7437840046309399</v>
      </c>
      <c r="F221" s="9">
        <v>2550</v>
      </c>
      <c r="G221" s="9">
        <v>1.03571156219221E-8</v>
      </c>
      <c r="H221" s="9" t="s">
        <v>457</v>
      </c>
    </row>
    <row r="222" spans="1:8" ht="18.75">
      <c r="A222" s="134"/>
      <c r="B222" s="8" t="s">
        <v>384</v>
      </c>
      <c r="C222" s="9">
        <v>0.80709845499999999</v>
      </c>
      <c r="D222" s="9">
        <v>0.92139032850000002</v>
      </c>
      <c r="E222" s="9">
        <v>-4.6412123241948002</v>
      </c>
      <c r="F222" s="9">
        <v>2471</v>
      </c>
      <c r="G222" s="9">
        <v>3.64472552533943E-6</v>
      </c>
      <c r="H222" s="9" t="s">
        <v>457</v>
      </c>
    </row>
    <row r="223" spans="1:8" ht="18.75">
      <c r="A223" s="134"/>
      <c r="B223" s="8" t="s">
        <v>385</v>
      </c>
      <c r="C223" s="9">
        <v>0.97034837600000001</v>
      </c>
      <c r="D223" s="9">
        <v>1.1157099315000001</v>
      </c>
      <c r="E223" s="9">
        <v>-5.3605600811290399</v>
      </c>
      <c r="F223" s="9">
        <v>2463</v>
      </c>
      <c r="G223" s="9">
        <v>9.0676564104980805E-8</v>
      </c>
      <c r="H223" s="9" t="s">
        <v>457</v>
      </c>
    </row>
    <row r="224" spans="1:8" ht="18.75">
      <c r="A224" s="134"/>
      <c r="B224" s="8" t="s">
        <v>386</v>
      </c>
      <c r="C224" s="9">
        <v>0.55866160949999999</v>
      </c>
      <c r="D224" s="9">
        <v>0.63641751300000005</v>
      </c>
      <c r="E224" s="9">
        <v>-5.6117967031591904</v>
      </c>
      <c r="F224" s="9">
        <v>2562</v>
      </c>
      <c r="G224" s="9">
        <v>2.2173467031017201E-8</v>
      </c>
      <c r="H224" s="9" t="s">
        <v>457</v>
      </c>
    </row>
    <row r="225" spans="1:8" ht="18.75">
      <c r="A225" s="134"/>
      <c r="B225" s="8" t="s">
        <v>387</v>
      </c>
      <c r="C225" s="9">
        <v>0.67633015100000005</v>
      </c>
      <c r="D225" s="9">
        <v>0.78481028500000005</v>
      </c>
      <c r="E225" s="9">
        <v>-5.7437840046309399</v>
      </c>
      <c r="F225" s="9">
        <v>2550</v>
      </c>
      <c r="G225" s="9">
        <v>1.03571156219221E-8</v>
      </c>
      <c r="H225" s="9" t="s">
        <v>457</v>
      </c>
    </row>
    <row r="226" spans="1:8" ht="18.75">
      <c r="A226" s="134"/>
      <c r="B226" s="8" t="s">
        <v>388</v>
      </c>
      <c r="C226" s="9">
        <v>0.80709845499999999</v>
      </c>
      <c r="D226" s="9">
        <v>0.92139032850000002</v>
      </c>
      <c r="E226" s="9">
        <v>-4.6412123241948002</v>
      </c>
      <c r="F226" s="9">
        <v>2471</v>
      </c>
      <c r="G226" s="9">
        <v>3.64472552533943E-6</v>
      </c>
      <c r="H226" s="9" t="s">
        <v>457</v>
      </c>
    </row>
    <row r="227" spans="1:8" ht="18.75">
      <c r="A227" s="134"/>
      <c r="B227" s="8" t="s">
        <v>389</v>
      </c>
      <c r="C227" s="9">
        <v>0.97034837600000001</v>
      </c>
      <c r="D227" s="9">
        <v>1.1157099315000001</v>
      </c>
      <c r="E227" s="9">
        <v>-5.3605600811290399</v>
      </c>
      <c r="F227" s="9">
        <v>2463</v>
      </c>
      <c r="G227" s="9">
        <v>9.0676564104980805E-8</v>
      </c>
      <c r="H227" s="9" t="s">
        <v>457</v>
      </c>
    </row>
    <row r="228" spans="1:8" ht="18.75">
      <c r="A228" s="134"/>
      <c r="B228" s="8" t="s">
        <v>390</v>
      </c>
      <c r="C228" s="9">
        <v>0.36040633950000001</v>
      </c>
      <c r="D228" s="9">
        <v>0.45251125399999997</v>
      </c>
      <c r="E228" s="9">
        <v>-7.7637045807506198</v>
      </c>
      <c r="F228" s="9">
        <v>2523</v>
      </c>
      <c r="G228" s="9">
        <v>1.1894776595743999E-14</v>
      </c>
      <c r="H228" s="9" t="s">
        <v>457</v>
      </c>
    </row>
    <row r="229" spans="1:8" ht="18.75">
      <c r="A229" s="134"/>
      <c r="B229" s="8" t="s">
        <v>391</v>
      </c>
      <c r="C229" s="9">
        <v>0.445038818</v>
      </c>
      <c r="D229" s="9">
        <v>0.554418933</v>
      </c>
      <c r="E229" s="9">
        <v>-9.1608998638151995</v>
      </c>
      <c r="F229" s="9">
        <v>2490</v>
      </c>
      <c r="G229" s="9">
        <v>1.0448392218336299E-19</v>
      </c>
      <c r="H229" s="9" t="s">
        <v>457</v>
      </c>
    </row>
    <row r="230" spans="1:8" ht="18.75">
      <c r="A230" s="134"/>
      <c r="B230" s="8" t="s">
        <v>392</v>
      </c>
      <c r="C230" s="9">
        <v>0.56689907399999995</v>
      </c>
      <c r="D230" s="9">
        <v>0.72858898400000005</v>
      </c>
      <c r="E230" s="9">
        <v>-5.3062276971298701</v>
      </c>
      <c r="F230" s="9">
        <v>2354</v>
      </c>
      <c r="G230" s="9">
        <v>1.22382225825833E-7</v>
      </c>
      <c r="H230" s="9" t="s">
        <v>457</v>
      </c>
    </row>
    <row r="231" spans="1:8" ht="18.75">
      <c r="A231" s="134"/>
      <c r="B231" s="8" t="s">
        <v>393</v>
      </c>
      <c r="C231" s="9">
        <v>0.55623674599999995</v>
      </c>
      <c r="D231" s="9">
        <v>0.73397713499999995</v>
      </c>
      <c r="E231" s="9">
        <v>-7.4008344828452</v>
      </c>
      <c r="F231" s="9">
        <v>2342</v>
      </c>
      <c r="G231" s="9">
        <v>1.87639965511992E-13</v>
      </c>
      <c r="H231" s="9" t="s">
        <v>457</v>
      </c>
    </row>
    <row r="232" spans="1:8" ht="18.75">
      <c r="A232" s="134"/>
      <c r="B232" s="8" t="s">
        <v>394</v>
      </c>
      <c r="C232" s="9">
        <v>0.36773703499999999</v>
      </c>
      <c r="D232" s="9">
        <v>0.46788347499999999</v>
      </c>
      <c r="E232" s="9">
        <v>-8.4048316618622394</v>
      </c>
      <c r="F232" s="9">
        <v>2512</v>
      </c>
      <c r="G232" s="9">
        <v>7.0735082719050405E-17</v>
      </c>
      <c r="H232" s="9" t="s">
        <v>457</v>
      </c>
    </row>
    <row r="233" spans="1:8" ht="18.75">
      <c r="A233" s="134"/>
      <c r="B233" s="8" t="s">
        <v>395</v>
      </c>
      <c r="C233" s="9">
        <v>0.44160255399999998</v>
      </c>
      <c r="D233" s="9">
        <v>0.5812139315</v>
      </c>
      <c r="E233" s="9">
        <v>-8.6212207002317403</v>
      </c>
      <c r="F233" s="9">
        <v>2485</v>
      </c>
      <c r="G233" s="9">
        <v>1.15921566393551E-17</v>
      </c>
      <c r="H233" s="9" t="s">
        <v>457</v>
      </c>
    </row>
    <row r="234" spans="1:8" ht="18.75">
      <c r="A234" s="134"/>
      <c r="B234" s="8" t="s">
        <v>396</v>
      </c>
      <c r="C234" s="9">
        <v>0.5155462475</v>
      </c>
      <c r="D234" s="9">
        <v>0.63153420800000004</v>
      </c>
      <c r="E234" s="9">
        <v>-7.7190667305793204</v>
      </c>
      <c r="F234" s="9">
        <v>2459</v>
      </c>
      <c r="G234" s="9">
        <v>1.69160738088171E-14</v>
      </c>
      <c r="H234" s="9" t="s">
        <v>457</v>
      </c>
    </row>
    <row r="235" spans="1:8" ht="18.75">
      <c r="A235" s="134"/>
      <c r="B235" s="8" t="s">
        <v>397</v>
      </c>
      <c r="C235" s="9">
        <v>0.60561390800000003</v>
      </c>
      <c r="D235" s="9">
        <v>0.77102845050000002</v>
      </c>
      <c r="E235" s="9">
        <v>-7.2080835748951699</v>
      </c>
      <c r="F235" s="9">
        <v>2381</v>
      </c>
      <c r="G235" s="9">
        <v>7.5841721726740005E-13</v>
      </c>
      <c r="H235" s="9" t="s">
        <v>457</v>
      </c>
    </row>
    <row r="236" spans="1:8" ht="18.75">
      <c r="A236" s="134"/>
      <c r="B236" s="8" t="s">
        <v>398</v>
      </c>
      <c r="C236" s="9">
        <v>0.46676116699999998</v>
      </c>
      <c r="D236" s="9">
        <v>0.47263828899999999</v>
      </c>
      <c r="E236" s="9">
        <v>-2.4492164807078498</v>
      </c>
      <c r="F236" s="9">
        <v>2512</v>
      </c>
      <c r="G236" s="9">
        <v>1.4384607971068299E-2</v>
      </c>
      <c r="H236" s="9" t="s">
        <v>457</v>
      </c>
    </row>
    <row r="237" spans="1:8" ht="18.75">
      <c r="A237" s="134"/>
      <c r="B237" s="8" t="s">
        <v>399</v>
      </c>
      <c r="C237" s="9">
        <v>0.55674877050000005</v>
      </c>
      <c r="D237" s="9">
        <v>0.62584178150000003</v>
      </c>
      <c r="E237" s="9">
        <v>-3.0605591480057801</v>
      </c>
      <c r="F237" s="9">
        <v>2469</v>
      </c>
      <c r="G237" s="9">
        <v>2.2330130184851499E-3</v>
      </c>
      <c r="H237" s="9" t="s">
        <v>457</v>
      </c>
    </row>
    <row r="238" spans="1:8" ht="18.75">
      <c r="A238" s="134"/>
      <c r="B238" s="8" t="s">
        <v>400</v>
      </c>
      <c r="C238" s="9">
        <v>0.72895172100000005</v>
      </c>
      <c r="D238" s="9">
        <v>0.825148985</v>
      </c>
      <c r="E238" s="9">
        <v>-2.20854355092467</v>
      </c>
      <c r="F238" s="9">
        <v>2322</v>
      </c>
      <c r="G238" s="9">
        <v>2.7303761108937299E-2</v>
      </c>
      <c r="H238" s="9" t="s">
        <v>457</v>
      </c>
    </row>
    <row r="239" spans="1:8" ht="18.75">
      <c r="A239" s="134"/>
      <c r="B239" s="8" t="s">
        <v>401</v>
      </c>
      <c r="C239" s="9">
        <v>0.86083007550000001</v>
      </c>
      <c r="D239" s="9">
        <v>0.99237070699999996</v>
      </c>
      <c r="E239" s="9">
        <v>-3.63502168749346</v>
      </c>
      <c r="F239" s="9">
        <v>2315</v>
      </c>
      <c r="G239" s="9">
        <v>2.8401588896318901E-4</v>
      </c>
      <c r="H239" s="9" t="s">
        <v>457</v>
      </c>
    </row>
    <row r="240" spans="1:8" ht="18.75">
      <c r="A240" s="134"/>
      <c r="B240" s="8" t="s">
        <v>402</v>
      </c>
      <c r="C240" s="9">
        <v>0.46948114200000002</v>
      </c>
      <c r="D240" s="9">
        <v>0.48872895500000002</v>
      </c>
      <c r="E240" s="9">
        <v>-3.86455539132821</v>
      </c>
      <c r="F240" s="9">
        <v>2500</v>
      </c>
      <c r="G240" s="9">
        <v>1.1412395485524499E-4</v>
      </c>
      <c r="H240" s="9" t="s">
        <v>457</v>
      </c>
    </row>
    <row r="241" spans="1:8" ht="18.75">
      <c r="A241" s="134"/>
      <c r="B241" s="8" t="s">
        <v>403</v>
      </c>
      <c r="C241" s="9">
        <v>0.54338262849999996</v>
      </c>
      <c r="D241" s="9">
        <v>0.62434204699999996</v>
      </c>
      <c r="E241" s="9">
        <v>-2.6425612089992598</v>
      </c>
      <c r="F241" s="9">
        <v>2473</v>
      </c>
      <c r="G241" s="9">
        <v>8.2800480821515494E-3</v>
      </c>
      <c r="H241" s="9" t="s">
        <v>457</v>
      </c>
    </row>
    <row r="242" spans="1:8" ht="18.75">
      <c r="A242" s="134"/>
      <c r="B242" s="8" t="s">
        <v>404</v>
      </c>
      <c r="C242" s="9">
        <v>0.72629465800000004</v>
      </c>
      <c r="D242" s="9">
        <v>0.78951044599999998</v>
      </c>
      <c r="E242" s="9">
        <v>-3.3140722241713401</v>
      </c>
      <c r="F242" s="9">
        <v>2386</v>
      </c>
      <c r="G242" s="9">
        <v>9.3322228607840298E-4</v>
      </c>
      <c r="H242" s="9" t="s">
        <v>457</v>
      </c>
    </row>
    <row r="243" spans="1:8" ht="18.75">
      <c r="A243" s="134"/>
      <c r="B243" s="8" t="s">
        <v>405</v>
      </c>
      <c r="C243" s="9">
        <v>0.89806611849999995</v>
      </c>
      <c r="D243" s="9">
        <v>0.97311579100000001</v>
      </c>
      <c r="E243" s="9">
        <v>-3.2250656750781501</v>
      </c>
      <c r="F243" s="9">
        <v>2337</v>
      </c>
      <c r="G243" s="9">
        <v>1.27681109419643E-3</v>
      </c>
      <c r="H243" s="9" t="s">
        <v>457</v>
      </c>
    </row>
    <row r="244" spans="1:8" ht="18.75">
      <c r="A244" s="134" t="s">
        <v>190</v>
      </c>
      <c r="B244" s="8" t="s">
        <v>382</v>
      </c>
      <c r="C244" s="9">
        <v>0.55348376099999996</v>
      </c>
      <c r="D244" s="9">
        <v>0.64090028700000001</v>
      </c>
      <c r="E244" s="9">
        <v>-5.1312702308079103</v>
      </c>
      <c r="F244" s="9">
        <v>2568</v>
      </c>
      <c r="G244" s="9">
        <v>3.0929695105892898E-7</v>
      </c>
      <c r="H244" s="9" t="s">
        <v>457</v>
      </c>
    </row>
    <row r="245" spans="1:8" ht="18.75">
      <c r="A245" s="134"/>
      <c r="B245" s="8" t="s">
        <v>383</v>
      </c>
      <c r="C245" s="9">
        <v>0.67434668549999999</v>
      </c>
      <c r="D245" s="9">
        <v>0.78936791350000002</v>
      </c>
      <c r="E245" s="9">
        <v>-6.0170175437102102</v>
      </c>
      <c r="F245" s="9">
        <v>2555</v>
      </c>
      <c r="G245" s="9">
        <v>2.03137293407932E-9</v>
      </c>
      <c r="H245" s="9" t="s">
        <v>457</v>
      </c>
    </row>
    <row r="246" spans="1:8" ht="18.75">
      <c r="A246" s="134"/>
      <c r="B246" s="8" t="s">
        <v>384</v>
      </c>
      <c r="C246" s="9">
        <v>0.78924424550000005</v>
      </c>
      <c r="D246" s="9">
        <v>0.95170599249999999</v>
      </c>
      <c r="E246" s="9">
        <v>-6.4760143386502804</v>
      </c>
      <c r="F246" s="9">
        <v>2477</v>
      </c>
      <c r="G246" s="9">
        <v>1.1318545484557899E-10</v>
      </c>
      <c r="H246" s="9" t="s">
        <v>457</v>
      </c>
    </row>
    <row r="247" spans="1:8" ht="18.75">
      <c r="A247" s="134"/>
      <c r="B247" s="8" t="s">
        <v>385</v>
      </c>
      <c r="C247" s="9">
        <v>0.94408144400000005</v>
      </c>
      <c r="D247" s="9">
        <v>1.1676275199999999</v>
      </c>
      <c r="E247" s="9">
        <v>-6.0128930661083198</v>
      </c>
      <c r="F247" s="9">
        <v>2468</v>
      </c>
      <c r="G247" s="9">
        <v>2.0927590089504398E-9</v>
      </c>
      <c r="H247" s="9" t="s">
        <v>457</v>
      </c>
    </row>
    <row r="248" spans="1:8" ht="18.75">
      <c r="A248" s="134"/>
      <c r="B248" s="8" t="s">
        <v>386</v>
      </c>
      <c r="C248" s="9">
        <v>0.55348376099999996</v>
      </c>
      <c r="D248" s="9">
        <v>0.64090028700000001</v>
      </c>
      <c r="E248" s="9">
        <v>-5.1312702308079103</v>
      </c>
      <c r="F248" s="9">
        <v>2568</v>
      </c>
      <c r="G248" s="9">
        <v>3.0929695105892898E-7</v>
      </c>
      <c r="H248" s="9" t="s">
        <v>457</v>
      </c>
    </row>
    <row r="249" spans="1:8" ht="18.75">
      <c r="A249" s="134"/>
      <c r="B249" s="8" t="s">
        <v>387</v>
      </c>
      <c r="C249" s="9">
        <v>0.67434668549999999</v>
      </c>
      <c r="D249" s="9">
        <v>0.78936791350000002</v>
      </c>
      <c r="E249" s="9">
        <v>-6.0170175437102102</v>
      </c>
      <c r="F249" s="9">
        <v>2555</v>
      </c>
      <c r="G249" s="9">
        <v>2.03137293407932E-9</v>
      </c>
      <c r="H249" s="9" t="s">
        <v>457</v>
      </c>
    </row>
    <row r="250" spans="1:8" ht="18.75">
      <c r="A250" s="134"/>
      <c r="B250" s="8" t="s">
        <v>388</v>
      </c>
      <c r="C250" s="9">
        <v>0.78924424550000005</v>
      </c>
      <c r="D250" s="9">
        <v>0.95170599249999999</v>
      </c>
      <c r="E250" s="9">
        <v>-6.4760143386502804</v>
      </c>
      <c r="F250" s="9">
        <v>2477</v>
      </c>
      <c r="G250" s="9">
        <v>1.1318545484557899E-10</v>
      </c>
      <c r="H250" s="9" t="s">
        <v>457</v>
      </c>
    </row>
    <row r="251" spans="1:8" ht="18.75">
      <c r="A251" s="134"/>
      <c r="B251" s="8" t="s">
        <v>389</v>
      </c>
      <c r="C251" s="9">
        <v>0.94408144400000005</v>
      </c>
      <c r="D251" s="9">
        <v>1.1676275199999999</v>
      </c>
      <c r="E251" s="9">
        <v>-6.0128930661083198</v>
      </c>
      <c r="F251" s="9">
        <v>2468</v>
      </c>
      <c r="G251" s="9">
        <v>2.0927590089504398E-9</v>
      </c>
      <c r="H251" s="9" t="s">
        <v>457</v>
      </c>
    </row>
    <row r="252" spans="1:8" ht="18.75">
      <c r="A252" s="134"/>
      <c r="B252" s="8" t="s">
        <v>390</v>
      </c>
      <c r="C252" s="9">
        <v>0.35252519249999997</v>
      </c>
      <c r="D252" s="9">
        <v>0.47071397199999998</v>
      </c>
      <c r="E252" s="9">
        <v>-11.0825304959844</v>
      </c>
      <c r="F252" s="9">
        <v>2531</v>
      </c>
      <c r="G252" s="10">
        <v>6.6136855500365502E-28</v>
      </c>
      <c r="H252" s="9" t="s">
        <v>457</v>
      </c>
    </row>
    <row r="253" spans="1:8" ht="18.75">
      <c r="A253" s="134"/>
      <c r="B253" s="8" t="s">
        <v>391</v>
      </c>
      <c r="C253" s="9">
        <v>0.43905903499999999</v>
      </c>
      <c r="D253" s="9">
        <v>0.577187436</v>
      </c>
      <c r="E253" s="9">
        <v>-11.5956350513316</v>
      </c>
      <c r="F253" s="9">
        <v>2494</v>
      </c>
      <c r="G253" s="9">
        <v>2.5606647454747301E-30</v>
      </c>
      <c r="H253" s="9" t="s">
        <v>457</v>
      </c>
    </row>
    <row r="254" spans="1:8" ht="18.75">
      <c r="A254" s="134"/>
      <c r="B254" s="8" t="s">
        <v>392</v>
      </c>
      <c r="C254" s="9">
        <v>0.56280476300000004</v>
      </c>
      <c r="D254" s="9">
        <v>0.7516724025</v>
      </c>
      <c r="E254" s="9">
        <v>-6.8545813713944002</v>
      </c>
      <c r="F254" s="9">
        <v>2357</v>
      </c>
      <c r="G254" s="9">
        <v>9.1000786515600495E-12</v>
      </c>
      <c r="H254" s="9" t="s">
        <v>457</v>
      </c>
    </row>
    <row r="255" spans="1:8" ht="18.75">
      <c r="A255" s="134"/>
      <c r="B255" s="8" t="s">
        <v>393</v>
      </c>
      <c r="C255" s="9">
        <v>0.55032242099999995</v>
      </c>
      <c r="D255" s="9">
        <v>0.73787309099999998</v>
      </c>
      <c r="E255" s="9">
        <v>-9.0779851586777198</v>
      </c>
      <c r="F255" s="9">
        <v>2342</v>
      </c>
      <c r="G255" s="9">
        <v>2.2849825779466601E-19</v>
      </c>
      <c r="H255" s="9" t="s">
        <v>457</v>
      </c>
    </row>
    <row r="256" spans="1:8" ht="18.75">
      <c r="A256" s="134"/>
      <c r="B256" s="8" t="s">
        <v>394</v>
      </c>
      <c r="C256" s="9">
        <v>0.35760787900000002</v>
      </c>
      <c r="D256" s="9">
        <v>0.48190819099999999</v>
      </c>
      <c r="E256" s="9">
        <v>-10.420931021888601</v>
      </c>
      <c r="F256" s="9">
        <v>2519</v>
      </c>
      <c r="G256" s="9">
        <v>6.3404303517232098E-25</v>
      </c>
      <c r="H256" s="9" t="s">
        <v>457</v>
      </c>
    </row>
    <row r="257" spans="1:8" ht="18.75">
      <c r="A257" s="134"/>
      <c r="B257" s="8" t="s">
        <v>395</v>
      </c>
      <c r="C257" s="9">
        <v>0.44133861099999999</v>
      </c>
      <c r="D257" s="9">
        <v>0.59380619150000002</v>
      </c>
      <c r="E257" s="9">
        <v>-11.04322110014</v>
      </c>
      <c r="F257" s="9">
        <v>2489</v>
      </c>
      <c r="G257" s="9">
        <v>1.02876423011007E-27</v>
      </c>
      <c r="H257" s="9" t="s">
        <v>457</v>
      </c>
    </row>
    <row r="258" spans="1:8" ht="18.75">
      <c r="A258" s="134"/>
      <c r="B258" s="8" t="s">
        <v>396</v>
      </c>
      <c r="C258" s="9">
        <v>0.49476940899999999</v>
      </c>
      <c r="D258" s="9">
        <v>0.64684174699999997</v>
      </c>
      <c r="E258" s="9">
        <v>-10.031267562991699</v>
      </c>
      <c r="F258" s="9">
        <v>2460</v>
      </c>
      <c r="G258" s="9">
        <v>3.0859069228806097E-23</v>
      </c>
      <c r="H258" s="9" t="s">
        <v>457</v>
      </c>
    </row>
    <row r="259" spans="1:8" ht="18.75">
      <c r="A259" s="134"/>
      <c r="B259" s="8" t="s">
        <v>397</v>
      </c>
      <c r="C259" s="9">
        <v>0.61301304050000005</v>
      </c>
      <c r="D259" s="9">
        <v>0.77039714999999998</v>
      </c>
      <c r="E259" s="9">
        <v>-6.78514294651014</v>
      </c>
      <c r="F259" s="9">
        <v>2383</v>
      </c>
      <c r="G259" s="9">
        <v>1.45817875022676E-11</v>
      </c>
      <c r="H259" s="9" t="s">
        <v>457</v>
      </c>
    </row>
    <row r="260" spans="1:8" ht="18.75">
      <c r="A260" s="134"/>
      <c r="B260" s="8" t="s">
        <v>398</v>
      </c>
      <c r="C260" s="9">
        <v>0.46394803649999999</v>
      </c>
      <c r="D260" s="9">
        <v>0.47746507199999999</v>
      </c>
      <c r="E260" s="9">
        <v>-3.3825518002992299</v>
      </c>
      <c r="F260" s="9">
        <v>2519</v>
      </c>
      <c r="G260" s="9">
        <v>7.29129128560748E-4</v>
      </c>
      <c r="H260" s="9" t="s">
        <v>457</v>
      </c>
    </row>
    <row r="261" spans="1:8" ht="18.75">
      <c r="A261" s="134"/>
      <c r="B261" s="8" t="s">
        <v>399</v>
      </c>
      <c r="C261" s="9">
        <v>0.56220363699999998</v>
      </c>
      <c r="D261" s="9">
        <v>0.61682368200000004</v>
      </c>
      <c r="E261" s="9">
        <v>-3.2324828023166199</v>
      </c>
      <c r="F261" s="9">
        <v>2472</v>
      </c>
      <c r="G261" s="9">
        <v>1.2433326933281601E-3</v>
      </c>
      <c r="H261" s="9" t="s">
        <v>457</v>
      </c>
    </row>
    <row r="262" spans="1:8" ht="18.75">
      <c r="A262" s="134"/>
      <c r="B262" s="8" t="s">
        <v>400</v>
      </c>
      <c r="C262" s="9">
        <v>0.71438820999999997</v>
      </c>
      <c r="D262" s="9">
        <v>0.84709509100000002</v>
      </c>
      <c r="E262" s="9">
        <v>-4.1812337599413398</v>
      </c>
      <c r="F262" s="9">
        <v>2325</v>
      </c>
      <c r="G262" s="9">
        <v>3.0067167456186401E-5</v>
      </c>
      <c r="H262" s="9" t="s">
        <v>457</v>
      </c>
    </row>
    <row r="263" spans="1:8" ht="18.75">
      <c r="A263" s="134"/>
      <c r="B263" s="8" t="s">
        <v>401</v>
      </c>
      <c r="C263" s="9">
        <v>0.88444411499999998</v>
      </c>
      <c r="D263" s="9">
        <v>0.96903192299999996</v>
      </c>
      <c r="E263" s="9">
        <v>-4.0957246727919401</v>
      </c>
      <c r="F263" s="9">
        <v>2314</v>
      </c>
      <c r="G263" s="9">
        <v>4.3531548925552603E-5</v>
      </c>
      <c r="H263" s="9" t="s">
        <v>457</v>
      </c>
    </row>
    <row r="264" spans="1:8" ht="18.75">
      <c r="A264" s="134"/>
      <c r="B264" s="8" t="s">
        <v>402</v>
      </c>
      <c r="C264" s="9">
        <v>0.44261288250000003</v>
      </c>
      <c r="D264" s="9">
        <v>0.51410515199999995</v>
      </c>
      <c r="E264" s="9">
        <v>-4.48772725611376</v>
      </c>
      <c r="F264" s="9">
        <v>2507</v>
      </c>
      <c r="G264" s="9">
        <v>7.5237331519281001E-6</v>
      </c>
      <c r="H264" s="9" t="s">
        <v>457</v>
      </c>
    </row>
    <row r="265" spans="1:8" ht="18.75">
      <c r="A265" s="134"/>
      <c r="B265" s="8" t="s">
        <v>403</v>
      </c>
      <c r="C265" s="9">
        <v>0.54681064550000003</v>
      </c>
      <c r="D265" s="9">
        <v>0.62619086550000003</v>
      </c>
      <c r="E265" s="9">
        <v>-4.31315686115195</v>
      </c>
      <c r="F265" s="9">
        <v>2477</v>
      </c>
      <c r="G265" s="9">
        <v>1.6724463890807401E-5</v>
      </c>
      <c r="H265" s="9" t="s">
        <v>457</v>
      </c>
    </row>
    <row r="266" spans="1:8" ht="18.75">
      <c r="A266" s="134"/>
      <c r="B266" s="8" t="s">
        <v>404</v>
      </c>
      <c r="C266" s="9">
        <v>0.67819319950000001</v>
      </c>
      <c r="D266" s="9">
        <v>0.8425485935</v>
      </c>
      <c r="E266" s="9">
        <v>-5.7043251942079003</v>
      </c>
      <c r="F266" s="9">
        <v>2387</v>
      </c>
      <c r="G266" s="9">
        <v>1.31247718281115E-8</v>
      </c>
      <c r="H266" s="9" t="s">
        <v>457</v>
      </c>
    </row>
    <row r="267" spans="1:8" ht="18.75">
      <c r="A267" s="134"/>
      <c r="B267" s="8" t="s">
        <v>405</v>
      </c>
      <c r="C267" s="9">
        <v>0.85130825200000004</v>
      </c>
      <c r="D267" s="9">
        <v>1.0351730990000001</v>
      </c>
      <c r="E267" s="9">
        <v>-4.3506487820936997</v>
      </c>
      <c r="F267" s="9">
        <v>2338</v>
      </c>
      <c r="G267" s="9">
        <v>1.4156631830623801E-5</v>
      </c>
      <c r="H267" s="9" t="s">
        <v>457</v>
      </c>
    </row>
    <row r="268" spans="1:8" ht="18.75">
      <c r="A268" s="134" t="s">
        <v>195</v>
      </c>
      <c r="B268" s="8" t="s">
        <v>382</v>
      </c>
      <c r="C268" s="9">
        <v>0.53278252400000004</v>
      </c>
      <c r="D268" s="9">
        <v>0.66597954500000001</v>
      </c>
      <c r="E268" s="9">
        <v>-5.75571766985873</v>
      </c>
      <c r="F268" s="9">
        <v>2574</v>
      </c>
      <c r="G268" s="9">
        <v>9.6499431130107706E-9</v>
      </c>
      <c r="H268" s="9" t="s">
        <v>457</v>
      </c>
    </row>
    <row r="269" spans="1:8" ht="18.75">
      <c r="A269" s="134"/>
      <c r="B269" s="8" t="s">
        <v>383</v>
      </c>
      <c r="C269" s="9">
        <v>0.65925993999999999</v>
      </c>
      <c r="D269" s="9">
        <v>0.81269069500000002</v>
      </c>
      <c r="E269" s="9">
        <v>-6.8650457763550303</v>
      </c>
      <c r="F269" s="9">
        <v>2562</v>
      </c>
      <c r="G269" s="9">
        <v>8.3087678818657707E-12</v>
      </c>
      <c r="H269" s="9" t="s">
        <v>457</v>
      </c>
    </row>
    <row r="270" spans="1:8" ht="18.75">
      <c r="A270" s="134"/>
      <c r="B270" s="8" t="s">
        <v>384</v>
      </c>
      <c r="C270" s="9">
        <v>0.78388720700000003</v>
      </c>
      <c r="D270" s="9">
        <v>0.940907147</v>
      </c>
      <c r="E270" s="9">
        <v>-5.8029387899811598</v>
      </c>
      <c r="F270" s="9">
        <v>2476</v>
      </c>
      <c r="G270" s="9">
        <v>7.34808106745218E-9</v>
      </c>
      <c r="H270" s="9" t="s">
        <v>457</v>
      </c>
    </row>
    <row r="271" spans="1:8" ht="18.75">
      <c r="A271" s="134"/>
      <c r="B271" s="8" t="s">
        <v>385</v>
      </c>
      <c r="C271" s="9">
        <v>0.94591710100000004</v>
      </c>
      <c r="D271" s="9">
        <v>1.1491065874999999</v>
      </c>
      <c r="E271" s="9">
        <v>-4.8564850864627997</v>
      </c>
      <c r="F271" s="9">
        <v>2467</v>
      </c>
      <c r="G271" s="9">
        <v>1.2696493337384601E-6</v>
      </c>
      <c r="H271" s="9" t="s">
        <v>457</v>
      </c>
    </row>
    <row r="272" spans="1:8" ht="18.75">
      <c r="A272" s="134"/>
      <c r="B272" s="8" t="s">
        <v>386</v>
      </c>
      <c r="C272" s="9">
        <v>0.53278252400000004</v>
      </c>
      <c r="D272" s="9">
        <v>0.66597954500000001</v>
      </c>
      <c r="E272" s="9">
        <v>-5.75571766985873</v>
      </c>
      <c r="F272" s="9">
        <v>2574</v>
      </c>
      <c r="G272" s="9">
        <v>9.6499431130107706E-9</v>
      </c>
      <c r="H272" s="9" t="s">
        <v>457</v>
      </c>
    </row>
    <row r="273" spans="1:8" ht="18.75">
      <c r="A273" s="134"/>
      <c r="B273" s="8" t="s">
        <v>387</v>
      </c>
      <c r="C273" s="9">
        <v>0.65925993999999999</v>
      </c>
      <c r="D273" s="9">
        <v>0.81269069500000002</v>
      </c>
      <c r="E273" s="9">
        <v>-6.8650457763550303</v>
      </c>
      <c r="F273" s="9">
        <v>2562</v>
      </c>
      <c r="G273" s="9">
        <v>8.3087678818657707E-12</v>
      </c>
      <c r="H273" s="9" t="s">
        <v>457</v>
      </c>
    </row>
    <row r="274" spans="1:8" ht="18.75">
      <c r="A274" s="134"/>
      <c r="B274" s="8" t="s">
        <v>388</v>
      </c>
      <c r="C274" s="9">
        <v>0.78388720700000003</v>
      </c>
      <c r="D274" s="9">
        <v>0.940907147</v>
      </c>
      <c r="E274" s="9">
        <v>-5.8029387899811598</v>
      </c>
      <c r="F274" s="9">
        <v>2476</v>
      </c>
      <c r="G274" s="9">
        <v>7.34808106745218E-9</v>
      </c>
      <c r="H274" s="9" t="s">
        <v>457</v>
      </c>
    </row>
    <row r="275" spans="1:8" ht="18.75">
      <c r="A275" s="134"/>
      <c r="B275" s="8" t="s">
        <v>389</v>
      </c>
      <c r="C275" s="9">
        <v>0.94591710100000004</v>
      </c>
      <c r="D275" s="9">
        <v>1.1491065874999999</v>
      </c>
      <c r="E275" s="9">
        <v>-4.8564850864627997</v>
      </c>
      <c r="F275" s="9">
        <v>2467</v>
      </c>
      <c r="G275" s="9">
        <v>1.2696493337384601E-6</v>
      </c>
      <c r="H275" s="9" t="s">
        <v>457</v>
      </c>
    </row>
    <row r="276" spans="1:8" ht="18.75">
      <c r="A276" s="134"/>
      <c r="B276" s="8" t="s">
        <v>390</v>
      </c>
      <c r="C276" s="9">
        <v>0.3545491825</v>
      </c>
      <c r="D276" s="9">
        <v>0.47080856199999999</v>
      </c>
      <c r="E276" s="9">
        <v>-10.2619683699149</v>
      </c>
      <c r="F276" s="9">
        <v>2533</v>
      </c>
      <c r="G276" s="9">
        <v>3.0953846091797198E-24</v>
      </c>
      <c r="H276" s="9" t="s">
        <v>457</v>
      </c>
    </row>
    <row r="277" spans="1:8" ht="18.75">
      <c r="A277" s="134"/>
      <c r="B277" s="8" t="s">
        <v>391</v>
      </c>
      <c r="C277" s="9">
        <v>0.43552021299999999</v>
      </c>
      <c r="D277" s="9">
        <v>0.58246118499999999</v>
      </c>
      <c r="E277" s="9">
        <v>-10.276387911447699</v>
      </c>
      <c r="F277" s="9">
        <v>2496</v>
      </c>
      <c r="G277" s="9">
        <v>2.72418788151895E-24</v>
      </c>
      <c r="H277" s="9" t="s">
        <v>457</v>
      </c>
    </row>
    <row r="278" spans="1:8" ht="18.75">
      <c r="A278" s="134"/>
      <c r="B278" s="8" t="s">
        <v>392</v>
      </c>
      <c r="C278" s="9">
        <v>0.56640570700000004</v>
      </c>
      <c r="D278" s="9">
        <v>0.7516724025</v>
      </c>
      <c r="E278" s="9">
        <v>-7.3994785564791004</v>
      </c>
      <c r="F278" s="9">
        <v>2359</v>
      </c>
      <c r="G278" s="9">
        <v>1.89082757977043E-13</v>
      </c>
      <c r="H278" s="9" t="s">
        <v>457</v>
      </c>
    </row>
    <row r="279" spans="1:8" ht="18.75">
      <c r="A279" s="134"/>
      <c r="B279" s="8" t="s">
        <v>393</v>
      </c>
      <c r="C279" s="9">
        <v>0.55664201599999996</v>
      </c>
      <c r="D279" s="9">
        <v>0.73078324100000003</v>
      </c>
      <c r="E279" s="9">
        <v>-7.3606424562228296</v>
      </c>
      <c r="F279" s="9">
        <v>2346</v>
      </c>
      <c r="G279" s="9">
        <v>2.51899321181535E-13</v>
      </c>
      <c r="H279" s="9" t="s">
        <v>457</v>
      </c>
    </row>
    <row r="280" spans="1:8" ht="18.75">
      <c r="A280" s="134"/>
      <c r="B280" s="8" t="s">
        <v>394</v>
      </c>
      <c r="C280" s="9">
        <v>0.35135624199999999</v>
      </c>
      <c r="D280" s="9">
        <v>0.48474149300000002</v>
      </c>
      <c r="E280" s="9">
        <v>-9.9717200367066905</v>
      </c>
      <c r="F280" s="9">
        <v>2520</v>
      </c>
      <c r="G280" s="9">
        <v>5.3740459778813104E-23</v>
      </c>
      <c r="H280" s="9" t="s">
        <v>457</v>
      </c>
    </row>
    <row r="281" spans="1:8" ht="18.75">
      <c r="A281" s="134"/>
      <c r="B281" s="8" t="s">
        <v>395</v>
      </c>
      <c r="C281" s="9">
        <v>0.44750218899999999</v>
      </c>
      <c r="D281" s="9">
        <v>0.58956968499999995</v>
      </c>
      <c r="E281" s="9">
        <v>-9.9131588318744903</v>
      </c>
      <c r="F281" s="9">
        <v>2490</v>
      </c>
      <c r="G281" s="9">
        <v>9.5695710512103302E-23</v>
      </c>
      <c r="H281" s="9" t="s">
        <v>457</v>
      </c>
    </row>
    <row r="282" spans="1:8" ht="18.75">
      <c r="A282" s="134"/>
      <c r="B282" s="8" t="s">
        <v>396</v>
      </c>
      <c r="C282" s="9">
        <v>0.48690402500000002</v>
      </c>
      <c r="D282" s="9">
        <v>0.66415635200000001</v>
      </c>
      <c r="E282" s="9">
        <v>-8.6000967333155405</v>
      </c>
      <c r="F282" s="9">
        <v>2462</v>
      </c>
      <c r="G282" s="9">
        <v>1.3934215968512401E-17</v>
      </c>
      <c r="H282" s="9" t="s">
        <v>457</v>
      </c>
    </row>
    <row r="283" spans="1:8" ht="18.75">
      <c r="A283" s="134"/>
      <c r="B283" s="8" t="s">
        <v>397</v>
      </c>
      <c r="C283" s="9">
        <v>0.61090524499999999</v>
      </c>
      <c r="D283" s="9">
        <v>0.77286527500000002</v>
      </c>
      <c r="E283" s="9">
        <v>-6.7956841861469801</v>
      </c>
      <c r="F283" s="9">
        <v>2384</v>
      </c>
      <c r="G283" s="9">
        <v>1.3571816250467501E-11</v>
      </c>
      <c r="H283" s="9" t="s">
        <v>457</v>
      </c>
    </row>
    <row r="284" spans="1:8" ht="18.75">
      <c r="A284" s="134"/>
      <c r="B284" s="8" t="s">
        <v>398</v>
      </c>
      <c r="C284" s="9">
        <v>0.46191438000000001</v>
      </c>
      <c r="D284" s="9">
        <v>0.47973025600000002</v>
      </c>
      <c r="E284" s="9">
        <v>-3.0602153670668901</v>
      </c>
      <c r="F284" s="9">
        <v>2521</v>
      </c>
      <c r="G284" s="9">
        <v>2.2350760244996101E-3</v>
      </c>
      <c r="H284" s="9" t="s">
        <v>457</v>
      </c>
    </row>
    <row r="285" spans="1:8" ht="18.75">
      <c r="A285" s="134"/>
      <c r="B285" s="8" t="s">
        <v>399</v>
      </c>
      <c r="C285" s="9">
        <v>0.56197111799999999</v>
      </c>
      <c r="D285" s="9">
        <v>0.62545880799999998</v>
      </c>
      <c r="E285" s="9">
        <v>-2.4031571878959501</v>
      </c>
      <c r="F285" s="9">
        <v>2474</v>
      </c>
      <c r="G285" s="9">
        <v>1.6327390094279099E-2</v>
      </c>
      <c r="H285" s="9" t="s">
        <v>457</v>
      </c>
    </row>
    <row r="286" spans="1:8" ht="18.75">
      <c r="A286" s="134"/>
      <c r="B286" s="8" t="s">
        <v>400</v>
      </c>
      <c r="C286" s="9">
        <v>0.72066100349999995</v>
      </c>
      <c r="D286" s="9">
        <v>0.839648591</v>
      </c>
      <c r="E286" s="9">
        <v>-3.2589188742416901</v>
      </c>
      <c r="F286" s="9">
        <v>2327</v>
      </c>
      <c r="G286" s="9">
        <v>1.1344827596898601E-3</v>
      </c>
      <c r="H286" s="9" t="s">
        <v>457</v>
      </c>
    </row>
    <row r="287" spans="1:8" ht="18.75">
      <c r="A287" s="134"/>
      <c r="B287" s="8" t="s">
        <v>401</v>
      </c>
      <c r="C287" s="9">
        <v>0.872946047</v>
      </c>
      <c r="D287" s="9">
        <v>0.98048564599999999</v>
      </c>
      <c r="E287" s="9">
        <v>-3.3089465520716401</v>
      </c>
      <c r="F287" s="9">
        <v>2318</v>
      </c>
      <c r="G287" s="9">
        <v>9.5080570944651801E-4</v>
      </c>
      <c r="H287" s="9" t="s">
        <v>457</v>
      </c>
    </row>
    <row r="288" spans="1:8" ht="18.75">
      <c r="A288" s="134"/>
      <c r="B288" s="8" t="s">
        <v>402</v>
      </c>
      <c r="C288" s="9">
        <v>0.45257444099999999</v>
      </c>
      <c r="D288" s="9">
        <v>0.50934064499999998</v>
      </c>
      <c r="E288" s="9">
        <v>-3.0877592254753599</v>
      </c>
      <c r="F288" s="9">
        <v>2508</v>
      </c>
      <c r="G288" s="9">
        <v>2.0387863441124802E-3</v>
      </c>
      <c r="H288" s="9" t="s">
        <v>457</v>
      </c>
    </row>
    <row r="289" spans="1:8" ht="18.75">
      <c r="A289" s="134"/>
      <c r="B289" s="8" t="s">
        <v>403</v>
      </c>
      <c r="C289" s="9">
        <v>0.54958957649999995</v>
      </c>
      <c r="D289" s="9">
        <v>0.62505789050000005</v>
      </c>
      <c r="E289" s="9">
        <v>-3.1187497917693601</v>
      </c>
      <c r="F289" s="9">
        <v>2479</v>
      </c>
      <c r="G289" s="9">
        <v>1.8370620725137799E-3</v>
      </c>
      <c r="H289" s="9" t="s">
        <v>457</v>
      </c>
    </row>
    <row r="290" spans="1:8" ht="18.75">
      <c r="A290" s="134"/>
      <c r="B290" s="8" t="s">
        <v>404</v>
      </c>
      <c r="C290" s="9">
        <v>0.698396974</v>
      </c>
      <c r="D290" s="9">
        <v>0.80974720899999997</v>
      </c>
      <c r="E290" s="9">
        <v>-3.2871947555894598</v>
      </c>
      <c r="F290" s="9">
        <v>2390</v>
      </c>
      <c r="G290" s="9">
        <v>1.0265584761823901E-3</v>
      </c>
      <c r="H290" s="9" t="s">
        <v>457</v>
      </c>
    </row>
    <row r="291" spans="1:8" ht="18.75">
      <c r="A291" s="134"/>
      <c r="B291" s="8" t="s">
        <v>405</v>
      </c>
      <c r="C291" s="9">
        <v>0.88081867749999998</v>
      </c>
      <c r="D291" s="9">
        <v>1.0019375850000001</v>
      </c>
      <c r="E291" s="9">
        <v>-2.4134050384944401</v>
      </c>
      <c r="F291" s="9">
        <v>2339</v>
      </c>
      <c r="G291" s="9">
        <v>1.58806536506737E-2</v>
      </c>
      <c r="H291" s="9" t="s">
        <v>457</v>
      </c>
    </row>
    <row r="292" spans="1:8" ht="18.75">
      <c r="A292" s="134" t="s">
        <v>200</v>
      </c>
      <c r="B292" s="8" t="s">
        <v>382</v>
      </c>
      <c r="C292" s="9">
        <v>0.55348376099999996</v>
      </c>
      <c r="D292" s="9">
        <v>0.64090028700000001</v>
      </c>
      <c r="E292" s="9">
        <v>-5.1312702308079103</v>
      </c>
      <c r="F292" s="9">
        <v>2568</v>
      </c>
      <c r="G292" s="9">
        <v>3.0929695105892898E-7</v>
      </c>
      <c r="H292" s="9" t="s">
        <v>457</v>
      </c>
    </row>
    <row r="293" spans="1:8" ht="18.75">
      <c r="A293" s="134"/>
      <c r="B293" s="8" t="s">
        <v>383</v>
      </c>
      <c r="C293" s="9">
        <v>0.67434668549999999</v>
      </c>
      <c r="D293" s="9">
        <v>0.78936791350000002</v>
      </c>
      <c r="E293" s="9">
        <v>-6.0170175437102102</v>
      </c>
      <c r="F293" s="9">
        <v>2555</v>
      </c>
      <c r="G293" s="9">
        <v>2.03137293407932E-9</v>
      </c>
      <c r="H293" s="9" t="s">
        <v>457</v>
      </c>
    </row>
    <row r="294" spans="1:8" ht="18.75">
      <c r="A294" s="134"/>
      <c r="B294" s="8" t="s">
        <v>384</v>
      </c>
      <c r="C294" s="9">
        <v>0.78924424550000005</v>
      </c>
      <c r="D294" s="9">
        <v>0.95170599249999999</v>
      </c>
      <c r="E294" s="9">
        <v>-6.4760143386502804</v>
      </c>
      <c r="F294" s="9">
        <v>2477</v>
      </c>
      <c r="G294" s="9">
        <v>1.1318545484557899E-10</v>
      </c>
      <c r="H294" s="9" t="s">
        <v>457</v>
      </c>
    </row>
    <row r="295" spans="1:8" ht="18.75">
      <c r="A295" s="134"/>
      <c r="B295" s="8" t="s">
        <v>385</v>
      </c>
      <c r="C295" s="9">
        <v>0.94408144400000005</v>
      </c>
      <c r="D295" s="9">
        <v>1.1676275199999999</v>
      </c>
      <c r="E295" s="9">
        <v>-6.0128930661083198</v>
      </c>
      <c r="F295" s="9">
        <v>2468</v>
      </c>
      <c r="G295" s="9">
        <v>2.0927590089504398E-9</v>
      </c>
      <c r="H295" s="9" t="s">
        <v>457</v>
      </c>
    </row>
    <row r="296" spans="1:8" ht="18.75">
      <c r="A296" s="134"/>
      <c r="B296" s="8" t="s">
        <v>386</v>
      </c>
      <c r="C296" s="9">
        <v>0.55348376099999996</v>
      </c>
      <c r="D296" s="9">
        <v>0.64090028700000001</v>
      </c>
      <c r="E296" s="9">
        <v>-5.1312702308079103</v>
      </c>
      <c r="F296" s="9">
        <v>2568</v>
      </c>
      <c r="G296" s="9">
        <v>3.0929695105892898E-7</v>
      </c>
      <c r="H296" s="9" t="s">
        <v>457</v>
      </c>
    </row>
    <row r="297" spans="1:8" ht="18.75">
      <c r="A297" s="134"/>
      <c r="B297" s="8" t="s">
        <v>387</v>
      </c>
      <c r="C297" s="9">
        <v>0.67434668549999999</v>
      </c>
      <c r="D297" s="9">
        <v>0.78936791350000002</v>
      </c>
      <c r="E297" s="9">
        <v>-6.0170175437102102</v>
      </c>
      <c r="F297" s="9">
        <v>2555</v>
      </c>
      <c r="G297" s="9">
        <v>2.03137293407932E-9</v>
      </c>
      <c r="H297" s="9" t="s">
        <v>457</v>
      </c>
    </row>
    <row r="298" spans="1:8" ht="18.75">
      <c r="A298" s="134"/>
      <c r="B298" s="8" t="s">
        <v>388</v>
      </c>
      <c r="C298" s="9">
        <v>0.78924424550000005</v>
      </c>
      <c r="D298" s="9">
        <v>0.95170599249999999</v>
      </c>
      <c r="E298" s="9">
        <v>-6.4760143386502804</v>
      </c>
      <c r="F298" s="9">
        <v>2477</v>
      </c>
      <c r="G298" s="9">
        <v>1.1318545484557899E-10</v>
      </c>
      <c r="H298" s="9" t="s">
        <v>457</v>
      </c>
    </row>
    <row r="299" spans="1:8" ht="18.75">
      <c r="A299" s="134"/>
      <c r="B299" s="8" t="s">
        <v>389</v>
      </c>
      <c r="C299" s="9">
        <v>0.94408144400000005</v>
      </c>
      <c r="D299" s="9">
        <v>1.1676275199999999</v>
      </c>
      <c r="E299" s="9">
        <v>-6.0128930661083198</v>
      </c>
      <c r="F299" s="9">
        <v>2468</v>
      </c>
      <c r="G299" s="9">
        <v>2.0927590089504398E-9</v>
      </c>
      <c r="H299" s="9" t="s">
        <v>457</v>
      </c>
    </row>
    <row r="300" spans="1:8" ht="18.75">
      <c r="A300" s="134"/>
      <c r="B300" s="8" t="s">
        <v>390</v>
      </c>
      <c r="C300" s="9">
        <v>0.35524389000000001</v>
      </c>
      <c r="D300" s="9">
        <v>0.46411180699999999</v>
      </c>
      <c r="E300" s="9">
        <v>-9.7338405368998107</v>
      </c>
      <c r="F300" s="9">
        <v>2524</v>
      </c>
      <c r="G300" s="9">
        <v>5.2447253845503104E-22</v>
      </c>
      <c r="H300" s="9" t="s">
        <v>457</v>
      </c>
    </row>
    <row r="301" spans="1:8" ht="18.75">
      <c r="A301" s="134"/>
      <c r="B301" s="8" t="s">
        <v>391</v>
      </c>
      <c r="C301" s="9">
        <v>0.43495556749999997</v>
      </c>
      <c r="D301" s="9">
        <v>0.56660908200000004</v>
      </c>
      <c r="E301" s="9">
        <v>-9.5991737632118905</v>
      </c>
      <c r="F301" s="9">
        <v>2491</v>
      </c>
      <c r="G301" s="9">
        <v>1.8849868287970499E-21</v>
      </c>
      <c r="H301" s="9" t="s">
        <v>457</v>
      </c>
    </row>
    <row r="302" spans="1:8" ht="18.75">
      <c r="A302" s="134"/>
      <c r="B302" s="8" t="s">
        <v>392</v>
      </c>
      <c r="C302" s="9">
        <v>0.57430199849999997</v>
      </c>
      <c r="D302" s="9">
        <v>0.73865493500000001</v>
      </c>
      <c r="E302" s="9">
        <v>-6.1483650860009904</v>
      </c>
      <c r="F302" s="9">
        <v>2359</v>
      </c>
      <c r="G302" s="9">
        <v>9.1658612980974098E-10</v>
      </c>
      <c r="H302" s="9" t="s">
        <v>457</v>
      </c>
    </row>
    <row r="303" spans="1:8" ht="18.75">
      <c r="A303" s="134"/>
      <c r="B303" s="8" t="s">
        <v>393</v>
      </c>
      <c r="C303" s="9">
        <v>0.55513774400000004</v>
      </c>
      <c r="D303" s="9">
        <v>0.73776176449999997</v>
      </c>
      <c r="E303" s="9">
        <v>-9.1998285003497706</v>
      </c>
      <c r="F303" s="9">
        <v>2347</v>
      </c>
      <c r="G303" s="9">
        <v>7.6876097143262297E-20</v>
      </c>
      <c r="H303" s="9" t="s">
        <v>457</v>
      </c>
    </row>
    <row r="304" spans="1:8" ht="18.75">
      <c r="A304" s="134"/>
      <c r="B304" s="8" t="s">
        <v>394</v>
      </c>
      <c r="C304" s="9">
        <v>0.36527918100000001</v>
      </c>
      <c r="D304" s="9">
        <v>0.46788347499999999</v>
      </c>
      <c r="E304" s="9">
        <v>-10.331864078204299</v>
      </c>
      <c r="F304" s="9">
        <v>2512</v>
      </c>
      <c r="G304" s="9">
        <v>1.5554865668716799E-24</v>
      </c>
      <c r="H304" s="9" t="s">
        <v>457</v>
      </c>
    </row>
    <row r="305" spans="1:8" ht="18.75">
      <c r="A305" s="134"/>
      <c r="B305" s="8" t="s">
        <v>395</v>
      </c>
      <c r="C305" s="9">
        <v>0.42634347350000001</v>
      </c>
      <c r="D305" s="9">
        <v>0.60115695749999998</v>
      </c>
      <c r="E305" s="9">
        <v>-10.085294872995799</v>
      </c>
      <c r="F305" s="9">
        <v>2485</v>
      </c>
      <c r="G305" s="9">
        <v>1.8032849417430401E-23</v>
      </c>
      <c r="H305" s="9" t="s">
        <v>457</v>
      </c>
    </row>
    <row r="306" spans="1:8" ht="18.75">
      <c r="A306" s="134"/>
      <c r="B306" s="8" t="s">
        <v>396</v>
      </c>
      <c r="C306" s="9">
        <v>0.51109326150000001</v>
      </c>
      <c r="D306" s="9">
        <v>0.63850091350000004</v>
      </c>
      <c r="E306" s="9">
        <v>-8.1163586293909695</v>
      </c>
      <c r="F306" s="9">
        <v>2461</v>
      </c>
      <c r="G306" s="9">
        <v>7.5055601760387497E-16</v>
      </c>
      <c r="H306" s="9" t="s">
        <v>457</v>
      </c>
    </row>
    <row r="307" spans="1:8" ht="18.75">
      <c r="A307" s="134"/>
      <c r="B307" s="8" t="s">
        <v>397</v>
      </c>
      <c r="C307" s="9">
        <v>0.61339636099999995</v>
      </c>
      <c r="D307" s="9">
        <v>0.77867989699999995</v>
      </c>
      <c r="E307" s="9">
        <v>-7.5237068962314799</v>
      </c>
      <c r="F307" s="9">
        <v>2385</v>
      </c>
      <c r="G307" s="9">
        <v>7.4977507874315494E-14</v>
      </c>
      <c r="H307" s="9" t="s">
        <v>457</v>
      </c>
    </row>
    <row r="308" spans="1:8" ht="18.75">
      <c r="A308" s="134"/>
      <c r="B308" s="8" t="s">
        <v>398</v>
      </c>
      <c r="C308" s="9">
        <v>0.4653669225</v>
      </c>
      <c r="D308" s="9">
        <v>0.47626941550000002</v>
      </c>
      <c r="E308" s="9">
        <v>-1.27038460131575</v>
      </c>
      <c r="F308" s="9">
        <v>2513</v>
      </c>
      <c r="G308" s="9">
        <v>0.204065267207901</v>
      </c>
      <c r="H308" s="9" t="s">
        <v>458</v>
      </c>
    </row>
    <row r="309" spans="1:8" ht="18.75">
      <c r="A309" s="134"/>
      <c r="B309" s="8" t="s">
        <v>399</v>
      </c>
      <c r="C309" s="9">
        <v>0.547363775</v>
      </c>
      <c r="D309" s="9">
        <v>0.64082371400000004</v>
      </c>
      <c r="E309" s="9">
        <v>-4.28955357211587</v>
      </c>
      <c r="F309" s="9">
        <v>2470</v>
      </c>
      <c r="G309" s="9">
        <v>1.8591842764162099E-5</v>
      </c>
      <c r="H309" s="9" t="s">
        <v>457</v>
      </c>
    </row>
    <row r="310" spans="1:8" ht="18.75">
      <c r="A310" s="134"/>
      <c r="B310" s="8" t="s">
        <v>400</v>
      </c>
      <c r="C310" s="9">
        <v>0.71939874500000001</v>
      </c>
      <c r="D310" s="9">
        <v>0.84690869300000005</v>
      </c>
      <c r="E310" s="9">
        <v>-3.7761134986831602</v>
      </c>
      <c r="F310" s="9">
        <v>2327</v>
      </c>
      <c r="G310" s="9">
        <v>1.6328476306908099E-4</v>
      </c>
      <c r="H310" s="9" t="s">
        <v>457</v>
      </c>
    </row>
    <row r="311" spans="1:8" ht="18.75">
      <c r="A311" s="134"/>
      <c r="B311" s="8" t="s">
        <v>401</v>
      </c>
      <c r="C311" s="9">
        <v>0.86089390300000002</v>
      </c>
      <c r="D311" s="9">
        <v>1.0060813479999999</v>
      </c>
      <c r="E311" s="9">
        <v>-4.7312804538416096</v>
      </c>
      <c r="F311" s="9">
        <v>2320</v>
      </c>
      <c r="G311" s="9">
        <v>2.3651937951917101E-6</v>
      </c>
      <c r="H311" s="9" t="s">
        <v>457</v>
      </c>
    </row>
    <row r="312" spans="1:8" ht="18.75">
      <c r="A312" s="134"/>
      <c r="B312" s="8" t="s">
        <v>402</v>
      </c>
      <c r="C312" s="9">
        <v>0.464665088</v>
      </c>
      <c r="D312" s="9">
        <v>0.48985897299999998</v>
      </c>
      <c r="E312" s="9">
        <v>-2.2585921533654498</v>
      </c>
      <c r="F312" s="9">
        <v>2501</v>
      </c>
      <c r="G312" s="9">
        <v>2.3994573710321099E-2</v>
      </c>
      <c r="H312" s="9" t="s">
        <v>457</v>
      </c>
    </row>
    <row r="313" spans="1:8" ht="18.75">
      <c r="A313" s="134"/>
      <c r="B313" s="8" t="s">
        <v>403</v>
      </c>
      <c r="C313" s="9">
        <v>0.53334148699999995</v>
      </c>
      <c r="D313" s="9">
        <v>0.62614715899999995</v>
      </c>
      <c r="E313" s="9">
        <v>-4.0353739761078504</v>
      </c>
      <c r="F313" s="9">
        <v>2474</v>
      </c>
      <c r="G313" s="9">
        <v>5.6169604082045999E-5</v>
      </c>
      <c r="H313" s="9" t="s">
        <v>457</v>
      </c>
    </row>
    <row r="314" spans="1:8" ht="18.75">
      <c r="A314" s="134"/>
      <c r="B314" s="8" t="s">
        <v>404</v>
      </c>
      <c r="C314" s="9">
        <v>0.692396016</v>
      </c>
      <c r="D314" s="9">
        <v>0.817499003</v>
      </c>
      <c r="E314" s="9">
        <v>-5.2153716748053602</v>
      </c>
      <c r="F314" s="9">
        <v>2390</v>
      </c>
      <c r="G314" s="9">
        <v>1.9920252281609499E-7</v>
      </c>
      <c r="H314" s="9" t="s">
        <v>457</v>
      </c>
    </row>
    <row r="315" spans="1:8" ht="18.75">
      <c r="A315" s="134"/>
      <c r="B315" s="8" t="s">
        <v>405</v>
      </c>
      <c r="C315" s="9">
        <v>0.88323442299999999</v>
      </c>
      <c r="D315" s="9">
        <v>0.98859194800000005</v>
      </c>
      <c r="E315" s="9">
        <v>-3.5781036064511702</v>
      </c>
      <c r="F315" s="9">
        <v>2340</v>
      </c>
      <c r="G315" s="9">
        <v>3.5312745999335098E-4</v>
      </c>
      <c r="H315" s="9" t="s">
        <v>457</v>
      </c>
    </row>
    <row r="316" spans="1:8" ht="18.75">
      <c r="A316" s="134" t="s">
        <v>205</v>
      </c>
      <c r="B316" s="8" t="s">
        <v>382</v>
      </c>
      <c r="C316" s="9">
        <v>0.56537927700000001</v>
      </c>
      <c r="D316" s="9">
        <v>0.62874002399999995</v>
      </c>
      <c r="E316" s="9">
        <v>-4.6007399388955799</v>
      </c>
      <c r="F316" s="9">
        <v>2575</v>
      </c>
      <c r="G316" s="9">
        <v>4.41377442289231E-6</v>
      </c>
      <c r="H316" s="9" t="s">
        <v>457</v>
      </c>
    </row>
    <row r="317" spans="1:8" ht="18.75">
      <c r="A317" s="134"/>
      <c r="B317" s="8" t="s">
        <v>383</v>
      </c>
      <c r="C317" s="9">
        <v>0.66548848000000005</v>
      </c>
      <c r="D317" s="9">
        <v>0.80571805549999997</v>
      </c>
      <c r="E317" s="9">
        <v>-6.8321912960615601</v>
      </c>
      <c r="F317" s="9">
        <v>2559</v>
      </c>
      <c r="G317" s="9">
        <v>1.0412979593663101E-11</v>
      </c>
      <c r="H317" s="9" t="s">
        <v>457</v>
      </c>
    </row>
    <row r="318" spans="1:8" ht="18.75">
      <c r="A318" s="134"/>
      <c r="B318" s="8" t="s">
        <v>384</v>
      </c>
      <c r="C318" s="9">
        <v>0.77626405099999995</v>
      </c>
      <c r="D318" s="9">
        <v>0.94111197999999996</v>
      </c>
      <c r="E318" s="9">
        <v>-6.7305464412878004</v>
      </c>
      <c r="F318" s="9">
        <v>2476</v>
      </c>
      <c r="G318" s="9">
        <v>2.0929521930987001E-11</v>
      </c>
      <c r="H318" s="9" t="s">
        <v>457</v>
      </c>
    </row>
    <row r="319" spans="1:8" ht="18.75">
      <c r="A319" s="134"/>
      <c r="B319" s="8" t="s">
        <v>385</v>
      </c>
      <c r="C319" s="9">
        <v>0.96744811750000004</v>
      </c>
      <c r="D319" s="9">
        <v>1.130892623</v>
      </c>
      <c r="E319" s="9">
        <v>-4.9468905621814701</v>
      </c>
      <c r="F319" s="9">
        <v>2467</v>
      </c>
      <c r="G319" s="9">
        <v>8.0484649964667399E-7</v>
      </c>
      <c r="H319" s="9" t="s">
        <v>457</v>
      </c>
    </row>
    <row r="320" spans="1:8" ht="18.75">
      <c r="A320" s="134"/>
      <c r="B320" s="8" t="s">
        <v>386</v>
      </c>
      <c r="C320" s="9">
        <v>0.56537927700000001</v>
      </c>
      <c r="D320" s="9">
        <v>0.62874002399999995</v>
      </c>
      <c r="E320" s="9">
        <v>-4.6007399388955799</v>
      </c>
      <c r="F320" s="9">
        <v>2575</v>
      </c>
      <c r="G320" s="9">
        <v>4.41377442289231E-6</v>
      </c>
      <c r="H320" s="9" t="s">
        <v>457</v>
      </c>
    </row>
    <row r="321" spans="1:8" ht="18.75">
      <c r="A321" s="134"/>
      <c r="B321" s="8" t="s">
        <v>387</v>
      </c>
      <c r="C321" s="9">
        <v>0.66548848000000005</v>
      </c>
      <c r="D321" s="9">
        <v>0.80571805549999997</v>
      </c>
      <c r="E321" s="9">
        <v>-6.8321912960615601</v>
      </c>
      <c r="F321" s="9">
        <v>2559</v>
      </c>
      <c r="G321" s="9">
        <v>1.0412979593663101E-11</v>
      </c>
      <c r="H321" s="9" t="s">
        <v>457</v>
      </c>
    </row>
    <row r="322" spans="1:8" ht="18.75">
      <c r="A322" s="134"/>
      <c r="B322" s="8" t="s">
        <v>388</v>
      </c>
      <c r="C322" s="9">
        <v>0.77626405099999995</v>
      </c>
      <c r="D322" s="9">
        <v>0.94111197999999996</v>
      </c>
      <c r="E322" s="9">
        <v>-6.7305464412878004</v>
      </c>
      <c r="F322" s="9">
        <v>2476</v>
      </c>
      <c r="G322" s="9">
        <v>2.0929521930987001E-11</v>
      </c>
      <c r="H322" s="9" t="s">
        <v>457</v>
      </c>
    </row>
    <row r="323" spans="1:8" ht="18.75">
      <c r="A323" s="134"/>
      <c r="B323" s="8" t="s">
        <v>389</v>
      </c>
      <c r="C323" s="9">
        <v>0.96744811750000004</v>
      </c>
      <c r="D323" s="9">
        <v>1.130892623</v>
      </c>
      <c r="E323" s="9">
        <v>-4.9468905621814701</v>
      </c>
      <c r="F323" s="9">
        <v>2467</v>
      </c>
      <c r="G323" s="9">
        <v>8.0484649964667399E-7</v>
      </c>
      <c r="H323" s="9" t="s">
        <v>457</v>
      </c>
    </row>
    <row r="324" spans="1:8" ht="18.75">
      <c r="A324" s="134"/>
      <c r="B324" s="8" t="s">
        <v>390</v>
      </c>
      <c r="C324" s="9">
        <v>0.35391272200000001</v>
      </c>
      <c r="D324" s="9">
        <v>0.47080733299999999</v>
      </c>
      <c r="E324" s="9">
        <v>-10.518425373573001</v>
      </c>
      <c r="F324" s="9">
        <v>2530</v>
      </c>
      <c r="G324" s="9">
        <v>2.35122829916343E-25</v>
      </c>
      <c r="H324" s="9" t="s">
        <v>457</v>
      </c>
    </row>
    <row r="325" spans="1:8" ht="18.75">
      <c r="A325" s="134"/>
      <c r="B325" s="8" t="s">
        <v>391</v>
      </c>
      <c r="C325" s="9">
        <v>0.4273794205</v>
      </c>
      <c r="D325" s="9">
        <v>0.60823278749999998</v>
      </c>
      <c r="E325" s="9">
        <v>-11.4880365333558</v>
      </c>
      <c r="F325" s="9">
        <v>2495</v>
      </c>
      <c r="G325" s="9">
        <v>8.3916031220296994E-30</v>
      </c>
      <c r="H325" s="9" t="s">
        <v>457</v>
      </c>
    </row>
    <row r="326" spans="1:8" ht="18.75">
      <c r="A326" s="134"/>
      <c r="B326" s="8" t="s">
        <v>392</v>
      </c>
      <c r="C326" s="9">
        <v>0.55745598799999996</v>
      </c>
      <c r="D326" s="9">
        <v>0.76803993599999998</v>
      </c>
      <c r="E326" s="9">
        <v>-7.73582621148228</v>
      </c>
      <c r="F326" s="9">
        <v>2358</v>
      </c>
      <c r="G326" s="9">
        <v>1.5110250588687599E-14</v>
      </c>
      <c r="H326" s="9" t="s">
        <v>457</v>
      </c>
    </row>
    <row r="327" spans="1:8" ht="18.75">
      <c r="A327" s="134"/>
      <c r="B327" s="8" t="s">
        <v>393</v>
      </c>
      <c r="C327" s="9">
        <v>0.54176035</v>
      </c>
      <c r="D327" s="9">
        <v>0.74754697699999995</v>
      </c>
      <c r="E327" s="9">
        <v>-8.5282967886991994</v>
      </c>
      <c r="F327" s="9">
        <v>2346</v>
      </c>
      <c r="G327" s="9">
        <v>2.6196400490276501E-17</v>
      </c>
      <c r="H327" s="9" t="s">
        <v>457</v>
      </c>
    </row>
    <row r="328" spans="1:8" ht="18.75">
      <c r="A328" s="134"/>
      <c r="B328" s="8" t="s">
        <v>394</v>
      </c>
      <c r="C328" s="9">
        <v>0.35311553699999998</v>
      </c>
      <c r="D328" s="9">
        <v>0.48234210700000002</v>
      </c>
      <c r="E328" s="9">
        <v>-10.7423666648551</v>
      </c>
      <c r="F328" s="9">
        <v>2518</v>
      </c>
      <c r="G328" s="9">
        <v>2.3748534411928501E-26</v>
      </c>
      <c r="H328" s="9" t="s">
        <v>457</v>
      </c>
    </row>
    <row r="329" spans="1:8" ht="18.75">
      <c r="A329" s="134"/>
      <c r="B329" s="8" t="s">
        <v>395</v>
      </c>
      <c r="C329" s="9">
        <v>0.44343747550000001</v>
      </c>
      <c r="D329" s="9">
        <v>0.59022910500000003</v>
      </c>
      <c r="E329" s="9">
        <v>-9.7150303929852395</v>
      </c>
      <c r="F329" s="9">
        <v>2487</v>
      </c>
      <c r="G329" s="9">
        <v>6.3478844928332599E-22</v>
      </c>
      <c r="H329" s="9" t="s">
        <v>457</v>
      </c>
    </row>
    <row r="330" spans="1:8" ht="18.75">
      <c r="A330" s="134"/>
      <c r="B330" s="8" t="s">
        <v>396</v>
      </c>
      <c r="C330" s="9">
        <v>0.48915401949999998</v>
      </c>
      <c r="D330" s="9">
        <v>0.67506807999999996</v>
      </c>
      <c r="E330" s="9">
        <v>-9.2601197942946296</v>
      </c>
      <c r="F330" s="9">
        <v>2461</v>
      </c>
      <c r="G330" s="9">
        <v>4.3103635634120902E-20</v>
      </c>
      <c r="H330" s="9" t="s">
        <v>457</v>
      </c>
    </row>
    <row r="331" spans="1:8" ht="18.75">
      <c r="A331" s="134"/>
      <c r="B331" s="8" t="s">
        <v>397</v>
      </c>
      <c r="C331" s="9">
        <v>0.59465949200000001</v>
      </c>
      <c r="D331" s="9">
        <v>0.77867989699999995</v>
      </c>
      <c r="E331" s="9">
        <v>-8.5475739659854302</v>
      </c>
      <c r="F331" s="9">
        <v>2382</v>
      </c>
      <c r="G331" s="9">
        <v>2.2095668490550999E-17</v>
      </c>
      <c r="H331" s="9" t="s">
        <v>457</v>
      </c>
    </row>
    <row r="332" spans="1:8" ht="18.75">
      <c r="A332" s="134"/>
      <c r="B332" s="8" t="s">
        <v>398</v>
      </c>
      <c r="C332" s="9">
        <v>0.46540168799999998</v>
      </c>
      <c r="D332" s="9">
        <v>0.474425394</v>
      </c>
      <c r="E332" s="9">
        <v>-2.1136609781748601</v>
      </c>
      <c r="F332" s="9">
        <v>2520</v>
      </c>
      <c r="G332" s="9">
        <v>3.4642255749532697E-2</v>
      </c>
      <c r="H332" s="9" t="s">
        <v>457</v>
      </c>
    </row>
    <row r="333" spans="1:8" ht="18.75">
      <c r="A333" s="134"/>
      <c r="B333" s="8" t="s">
        <v>399</v>
      </c>
      <c r="C333" s="9">
        <v>0.56197901650000004</v>
      </c>
      <c r="D333" s="9">
        <v>0.61911201500000002</v>
      </c>
      <c r="E333" s="9">
        <v>-2.4135593711233501</v>
      </c>
      <c r="F333" s="9">
        <v>2473</v>
      </c>
      <c r="G333" s="9">
        <v>1.5869804069897301E-2</v>
      </c>
      <c r="H333" s="9" t="s">
        <v>457</v>
      </c>
    </row>
    <row r="334" spans="1:8" ht="18.75">
      <c r="A334" s="134"/>
      <c r="B334" s="8" t="s">
        <v>400</v>
      </c>
      <c r="C334" s="9">
        <v>0.73797742899999996</v>
      </c>
      <c r="D334" s="9">
        <v>0.81509894599999999</v>
      </c>
      <c r="E334" s="9">
        <v>-3.1872865043824099</v>
      </c>
      <c r="F334" s="9">
        <v>2326</v>
      </c>
      <c r="G334" s="9">
        <v>1.45519914178453E-3</v>
      </c>
      <c r="H334" s="9" t="s">
        <v>457</v>
      </c>
    </row>
    <row r="335" spans="1:8" ht="18.75">
      <c r="A335" s="134"/>
      <c r="B335" s="8" t="s">
        <v>401</v>
      </c>
      <c r="C335" s="9">
        <v>0.88430079100000003</v>
      </c>
      <c r="D335" s="9">
        <v>0.97799034799999995</v>
      </c>
      <c r="E335" s="9">
        <v>-4.0103899377259404</v>
      </c>
      <c r="F335" s="9">
        <v>2318</v>
      </c>
      <c r="G335" s="9">
        <v>6.2536891229246394E-5</v>
      </c>
      <c r="H335" s="9" t="s">
        <v>457</v>
      </c>
    </row>
    <row r="336" spans="1:8" ht="18.75">
      <c r="A336" s="134"/>
      <c r="B336" s="8" t="s">
        <v>402</v>
      </c>
      <c r="C336" s="9">
        <v>0.46559102949999998</v>
      </c>
      <c r="D336" s="9">
        <v>0.49144686700000001</v>
      </c>
      <c r="E336" s="9">
        <v>-2.39604150429204</v>
      </c>
      <c r="F336" s="9">
        <v>2507</v>
      </c>
      <c r="G336" s="9">
        <v>1.6646096553996001E-2</v>
      </c>
      <c r="H336" s="9" t="s">
        <v>457</v>
      </c>
    </row>
    <row r="337" spans="1:8" ht="18.75">
      <c r="A337" s="134"/>
      <c r="B337" s="8" t="s">
        <v>403</v>
      </c>
      <c r="C337" s="9">
        <v>0.55416102499999997</v>
      </c>
      <c r="D337" s="9">
        <v>0.613396367</v>
      </c>
      <c r="E337" s="9">
        <v>-3.2314532546191801</v>
      </c>
      <c r="F337" s="9">
        <v>2476</v>
      </c>
      <c r="G337" s="9">
        <v>1.2477750349609599E-3</v>
      </c>
      <c r="H337" s="9" t="s">
        <v>457</v>
      </c>
    </row>
    <row r="338" spans="1:8" ht="18.75">
      <c r="A338" s="134"/>
      <c r="B338" s="8" t="s">
        <v>404</v>
      </c>
      <c r="C338" s="9">
        <v>0.707372008</v>
      </c>
      <c r="D338" s="9">
        <v>0.80929519000000005</v>
      </c>
      <c r="E338" s="9">
        <v>-4.21079200998647</v>
      </c>
      <c r="F338" s="9">
        <v>2388</v>
      </c>
      <c r="G338" s="9">
        <v>2.6390469829867001E-5</v>
      </c>
      <c r="H338" s="9" t="s">
        <v>457</v>
      </c>
    </row>
    <row r="339" spans="1:8" ht="18.75">
      <c r="A339" s="134"/>
      <c r="B339" s="8" t="s">
        <v>405</v>
      </c>
      <c r="C339" s="9">
        <v>0.89874243399999998</v>
      </c>
      <c r="D339" s="9">
        <v>0.98639855700000001</v>
      </c>
      <c r="E339" s="9">
        <v>-3.41690517292214</v>
      </c>
      <c r="F339" s="9">
        <v>2338</v>
      </c>
      <c r="G339" s="9">
        <v>6.4420440299469697E-4</v>
      </c>
      <c r="H339" s="9" t="s">
        <v>457</v>
      </c>
    </row>
    <row r="340" spans="1:8" ht="18.75">
      <c r="A340" s="134" t="s">
        <v>299</v>
      </c>
      <c r="B340" s="8" t="s">
        <v>382</v>
      </c>
      <c r="C340" s="9">
        <v>0.57189894600000002</v>
      </c>
      <c r="D340" s="9">
        <v>0.62313447749999995</v>
      </c>
      <c r="E340" s="9">
        <v>-3.9066478150794599</v>
      </c>
      <c r="F340" s="9">
        <v>2575</v>
      </c>
      <c r="G340" s="9">
        <v>9.5994552375851795E-5</v>
      </c>
      <c r="H340" s="9" t="s">
        <v>457</v>
      </c>
    </row>
    <row r="341" spans="1:8" ht="18.75">
      <c r="A341" s="134"/>
      <c r="B341" s="8" t="s">
        <v>383</v>
      </c>
      <c r="C341" s="9">
        <v>0.68720699600000001</v>
      </c>
      <c r="D341" s="9">
        <v>0.7728833155</v>
      </c>
      <c r="E341" s="9">
        <v>-6.1741272078650997</v>
      </c>
      <c r="F341" s="9">
        <v>2555</v>
      </c>
      <c r="G341" s="9">
        <v>7.7150802550864395E-10</v>
      </c>
      <c r="H341" s="9" t="s">
        <v>457</v>
      </c>
    </row>
    <row r="342" spans="1:8" ht="18.75">
      <c r="A342" s="134"/>
      <c r="B342" s="8" t="s">
        <v>384</v>
      </c>
      <c r="C342" s="9">
        <v>0.7854869565</v>
      </c>
      <c r="D342" s="9">
        <v>0.93957824349999997</v>
      </c>
      <c r="E342" s="9">
        <v>-5.8809542827631498</v>
      </c>
      <c r="F342" s="9">
        <v>2467</v>
      </c>
      <c r="G342" s="9">
        <v>4.63133574158303E-9</v>
      </c>
      <c r="H342" s="9" t="s">
        <v>457</v>
      </c>
    </row>
    <row r="343" spans="1:8" ht="18.75">
      <c r="A343" s="134"/>
      <c r="B343" s="8" t="s">
        <v>385</v>
      </c>
      <c r="C343" s="9">
        <v>0.96954547400000002</v>
      </c>
      <c r="D343" s="9">
        <v>1.1324872749999999</v>
      </c>
      <c r="E343" s="9">
        <v>-5.05000018294061</v>
      </c>
      <c r="F343" s="9">
        <v>2460</v>
      </c>
      <c r="G343" s="9">
        <v>4.7418654493818999E-7</v>
      </c>
      <c r="H343" s="9" t="s">
        <v>457</v>
      </c>
    </row>
    <row r="344" spans="1:8" ht="18.75">
      <c r="A344" s="134"/>
      <c r="B344" s="8" t="s">
        <v>386</v>
      </c>
      <c r="C344" s="9">
        <v>0.57189894600000002</v>
      </c>
      <c r="D344" s="9">
        <v>0.62313447749999995</v>
      </c>
      <c r="E344" s="9">
        <v>-3.9066478150794599</v>
      </c>
      <c r="F344" s="9">
        <v>2575</v>
      </c>
      <c r="G344" s="9">
        <v>9.5994552375851795E-5</v>
      </c>
      <c r="H344" s="9" t="s">
        <v>457</v>
      </c>
    </row>
    <row r="345" spans="1:8" ht="18.75">
      <c r="A345" s="134"/>
      <c r="B345" s="8" t="s">
        <v>387</v>
      </c>
      <c r="C345" s="9">
        <v>0.68720699600000001</v>
      </c>
      <c r="D345" s="9">
        <v>0.7728833155</v>
      </c>
      <c r="E345" s="9">
        <v>-6.1741272078650997</v>
      </c>
      <c r="F345" s="9">
        <v>2555</v>
      </c>
      <c r="G345" s="9">
        <v>7.7150802550864395E-10</v>
      </c>
      <c r="H345" s="9" t="s">
        <v>457</v>
      </c>
    </row>
    <row r="346" spans="1:8" ht="18.75">
      <c r="A346" s="134"/>
      <c r="B346" s="8" t="s">
        <v>388</v>
      </c>
      <c r="C346" s="9">
        <v>0.7854869565</v>
      </c>
      <c r="D346" s="9">
        <v>0.93957824349999997</v>
      </c>
      <c r="E346" s="9">
        <v>-5.8809542827631498</v>
      </c>
      <c r="F346" s="9">
        <v>2467</v>
      </c>
      <c r="G346" s="9">
        <v>4.63133574158303E-9</v>
      </c>
      <c r="H346" s="9" t="s">
        <v>457</v>
      </c>
    </row>
    <row r="347" spans="1:8" ht="18.75">
      <c r="A347" s="134"/>
      <c r="B347" s="8" t="s">
        <v>389</v>
      </c>
      <c r="C347" s="9">
        <v>0.96954547400000002</v>
      </c>
      <c r="D347" s="9">
        <v>1.1324872749999999</v>
      </c>
      <c r="E347" s="9">
        <v>-5.05000018294061</v>
      </c>
      <c r="F347" s="9">
        <v>2460</v>
      </c>
      <c r="G347" s="9">
        <v>4.7418654493818999E-7</v>
      </c>
      <c r="H347" s="9" t="s">
        <v>457</v>
      </c>
    </row>
    <row r="348" spans="1:8" ht="18.75">
      <c r="A348" s="134"/>
      <c r="B348" s="8" t="s">
        <v>390</v>
      </c>
      <c r="C348" s="9">
        <v>0.35536483250000001</v>
      </c>
      <c r="D348" s="9">
        <v>0.47170311549999999</v>
      </c>
      <c r="E348" s="9">
        <v>-10.6306507413261</v>
      </c>
      <c r="F348" s="9">
        <v>2529</v>
      </c>
      <c r="G348" s="9">
        <v>7.4746776998917898E-26</v>
      </c>
      <c r="H348" s="9" t="s">
        <v>457</v>
      </c>
    </row>
    <row r="349" spans="1:8" ht="18.75">
      <c r="A349" s="134"/>
      <c r="B349" s="8" t="s">
        <v>391</v>
      </c>
      <c r="C349" s="9">
        <v>0.43239214999999998</v>
      </c>
      <c r="D349" s="9">
        <v>0.60510596500000002</v>
      </c>
      <c r="E349" s="9">
        <v>-11.512685463535</v>
      </c>
      <c r="F349" s="9">
        <v>2494</v>
      </c>
      <c r="G349" s="9">
        <v>6.4025393672970396E-30</v>
      </c>
      <c r="H349" s="9" t="s">
        <v>457</v>
      </c>
    </row>
    <row r="350" spans="1:8" ht="18.75">
      <c r="A350" s="134"/>
      <c r="B350" s="8" t="s">
        <v>392</v>
      </c>
      <c r="C350" s="9">
        <v>0.56293618899999998</v>
      </c>
      <c r="D350" s="9">
        <v>0.76625485049999997</v>
      </c>
      <c r="E350" s="9">
        <v>-9.0358516569796201</v>
      </c>
      <c r="F350" s="9">
        <v>2357</v>
      </c>
      <c r="G350" s="9">
        <v>3.30355556045917E-19</v>
      </c>
      <c r="H350" s="9" t="s">
        <v>457</v>
      </c>
    </row>
    <row r="351" spans="1:8" ht="18.75">
      <c r="A351" s="134"/>
      <c r="B351" s="8" t="s">
        <v>393</v>
      </c>
      <c r="C351" s="9">
        <v>0.53644904000000004</v>
      </c>
      <c r="D351" s="9">
        <v>0.754159197</v>
      </c>
      <c r="E351" s="9">
        <v>-9.1033059023828606</v>
      </c>
      <c r="F351" s="9">
        <v>2340</v>
      </c>
      <c r="G351" s="9">
        <v>1.8257807497481001E-19</v>
      </c>
      <c r="H351" s="9" t="s">
        <v>457</v>
      </c>
    </row>
    <row r="352" spans="1:8" ht="18.75">
      <c r="A352" s="134"/>
      <c r="B352" s="8" t="s">
        <v>394</v>
      </c>
      <c r="C352" s="9">
        <v>0.36111696700000001</v>
      </c>
      <c r="D352" s="9">
        <v>0.47420328249999999</v>
      </c>
      <c r="E352" s="9">
        <v>-10.775161225118699</v>
      </c>
      <c r="F352" s="9">
        <v>2517</v>
      </c>
      <c r="G352" s="9">
        <v>1.6908967308393399E-26</v>
      </c>
      <c r="H352" s="9" t="s">
        <v>457</v>
      </c>
    </row>
    <row r="353" spans="1:8" ht="18.75">
      <c r="A353" s="134"/>
      <c r="B353" s="8" t="s">
        <v>395</v>
      </c>
      <c r="C353" s="9">
        <v>0.43478729599999999</v>
      </c>
      <c r="D353" s="9">
        <v>0.60185409099999998</v>
      </c>
      <c r="E353" s="9">
        <v>-10.9308389889325</v>
      </c>
      <c r="F353" s="9">
        <v>2484</v>
      </c>
      <c r="G353" s="9">
        <v>3.3815626946709798E-27</v>
      </c>
      <c r="H353" s="9" t="s">
        <v>457</v>
      </c>
    </row>
    <row r="354" spans="1:8" ht="18.75">
      <c r="A354" s="134"/>
      <c r="B354" s="8" t="s">
        <v>396</v>
      </c>
      <c r="C354" s="9">
        <v>0.48752185599999998</v>
      </c>
      <c r="D354" s="9">
        <v>0.66374485800000005</v>
      </c>
      <c r="E354" s="9">
        <v>-9.6203684069334496</v>
      </c>
      <c r="F354" s="9">
        <v>2460</v>
      </c>
      <c r="G354" s="9">
        <v>1.56202683871626E-21</v>
      </c>
      <c r="H354" s="9" t="s">
        <v>457</v>
      </c>
    </row>
    <row r="355" spans="1:8" ht="18.75">
      <c r="A355" s="134"/>
      <c r="B355" s="8" t="s">
        <v>397</v>
      </c>
      <c r="C355" s="9">
        <v>0.585943243</v>
      </c>
      <c r="D355" s="9">
        <v>0.77867989699999995</v>
      </c>
      <c r="E355" s="9">
        <v>-8.7018679671545396</v>
      </c>
      <c r="F355" s="9">
        <v>2380</v>
      </c>
      <c r="G355" s="9">
        <v>5.9807198394082201E-18</v>
      </c>
      <c r="H355" s="9" t="s">
        <v>457</v>
      </c>
    </row>
    <row r="356" spans="1:8" ht="18.75">
      <c r="A356" s="134"/>
      <c r="B356" s="8" t="s">
        <v>398</v>
      </c>
      <c r="C356" s="9">
        <v>0.47411338349999999</v>
      </c>
      <c r="D356" s="9">
        <v>0.46657112649999999</v>
      </c>
      <c r="E356" s="9">
        <v>-1.6050716675130201</v>
      </c>
      <c r="F356" s="9">
        <v>2519</v>
      </c>
      <c r="G356" s="9">
        <v>0.108603384078124</v>
      </c>
      <c r="H356" s="9" t="s">
        <v>458</v>
      </c>
    </row>
    <row r="357" spans="1:8" ht="18.75">
      <c r="A357" s="134"/>
      <c r="B357" s="8" t="s">
        <v>399</v>
      </c>
      <c r="C357" s="9">
        <v>0.57097018300000002</v>
      </c>
      <c r="D357" s="9">
        <v>0.60803813900000003</v>
      </c>
      <c r="E357" s="9">
        <v>-1.90437229800133</v>
      </c>
      <c r="F357" s="9">
        <v>2472</v>
      </c>
      <c r="G357" s="9">
        <v>5.6977694163744902E-2</v>
      </c>
      <c r="H357" s="9" t="s">
        <v>458</v>
      </c>
    </row>
    <row r="358" spans="1:8" ht="18.75">
      <c r="A358" s="134"/>
      <c r="B358" s="8" t="s">
        <v>400</v>
      </c>
      <c r="C358" s="9">
        <v>0.729379848</v>
      </c>
      <c r="D358" s="9">
        <v>0.82331149250000002</v>
      </c>
      <c r="E358" s="9">
        <v>-3.6819682070445499</v>
      </c>
      <c r="F358" s="9">
        <v>2325</v>
      </c>
      <c r="G358" s="9">
        <v>2.36712941325563E-4</v>
      </c>
      <c r="H358" s="9" t="s">
        <v>457</v>
      </c>
    </row>
    <row r="359" spans="1:8" ht="18.75">
      <c r="A359" s="134"/>
      <c r="B359" s="8" t="s">
        <v>401</v>
      </c>
      <c r="C359" s="9">
        <v>0.88444411499999998</v>
      </c>
      <c r="D359" s="9">
        <v>0.96067567399999998</v>
      </c>
      <c r="E359" s="9">
        <v>-3.58907768259802</v>
      </c>
      <c r="F359" s="9">
        <v>2312</v>
      </c>
      <c r="G359" s="9">
        <v>3.3875316221831502E-4</v>
      </c>
      <c r="H359" s="9" t="s">
        <v>457</v>
      </c>
    </row>
    <row r="360" spans="1:8" ht="18.75">
      <c r="A360" s="134"/>
      <c r="B360" s="8" t="s">
        <v>402</v>
      </c>
      <c r="C360" s="9">
        <v>0.46636277300000001</v>
      </c>
      <c r="D360" s="9">
        <v>0.48971401399999998</v>
      </c>
      <c r="E360" s="9">
        <v>-1.8090030811226301</v>
      </c>
      <c r="F360" s="9">
        <v>2506</v>
      </c>
      <c r="G360" s="9">
        <v>7.05703159483657E-2</v>
      </c>
      <c r="H360" s="9" t="s">
        <v>458</v>
      </c>
    </row>
    <row r="361" spans="1:8" ht="18.75">
      <c r="A361" s="134"/>
      <c r="B361" s="8" t="s">
        <v>403</v>
      </c>
      <c r="C361" s="9">
        <v>0.55023556350000002</v>
      </c>
      <c r="D361" s="9">
        <v>0.61544485449999997</v>
      </c>
      <c r="E361" s="9">
        <v>-3.21476519583099</v>
      </c>
      <c r="F361" s="9">
        <v>2473</v>
      </c>
      <c r="G361" s="9">
        <v>1.3223269009511401E-3</v>
      </c>
      <c r="H361" s="9" t="s">
        <v>457</v>
      </c>
    </row>
    <row r="362" spans="1:8" ht="18.75">
      <c r="A362" s="134"/>
      <c r="B362" s="8" t="s">
        <v>404</v>
      </c>
      <c r="C362" s="9">
        <v>0.69895858249999998</v>
      </c>
      <c r="D362" s="9">
        <v>0.81613681100000002</v>
      </c>
      <c r="E362" s="9">
        <v>-3.4126956404483999</v>
      </c>
      <c r="F362" s="9">
        <v>2387</v>
      </c>
      <c r="G362" s="9">
        <v>6.5396054891319602E-4</v>
      </c>
      <c r="H362" s="9" t="s">
        <v>457</v>
      </c>
    </row>
    <row r="363" spans="1:8" ht="18.75">
      <c r="A363" s="134"/>
      <c r="B363" s="8" t="s">
        <v>405</v>
      </c>
      <c r="C363" s="9">
        <v>0.88137795299999999</v>
      </c>
      <c r="D363" s="9">
        <v>0.99836630000000004</v>
      </c>
      <c r="E363" s="9">
        <v>-4.5094297901906399</v>
      </c>
      <c r="F363" s="9">
        <v>2337</v>
      </c>
      <c r="G363" s="9">
        <v>6.8214381635828104E-6</v>
      </c>
      <c r="H363" s="9" t="s">
        <v>457</v>
      </c>
    </row>
    <row r="364" spans="1:8" ht="18.75">
      <c r="A364" s="134" t="s">
        <v>218</v>
      </c>
      <c r="B364" s="8" t="s">
        <v>382</v>
      </c>
      <c r="C364" s="9">
        <v>0.556176263</v>
      </c>
      <c r="D364" s="9">
        <v>0.64090028700000001</v>
      </c>
      <c r="E364" s="9">
        <v>-5.1495951394420496</v>
      </c>
      <c r="F364" s="9">
        <v>2566</v>
      </c>
      <c r="G364" s="9">
        <v>2.8084995552428399E-7</v>
      </c>
      <c r="H364" s="9" t="s">
        <v>457</v>
      </c>
    </row>
    <row r="365" spans="1:8" ht="18.75">
      <c r="A365" s="134"/>
      <c r="B365" s="8" t="s">
        <v>383</v>
      </c>
      <c r="C365" s="9">
        <v>0.66897832749999997</v>
      </c>
      <c r="D365" s="9">
        <v>0.7897119615</v>
      </c>
      <c r="E365" s="9">
        <v>-5.7095190610254098</v>
      </c>
      <c r="F365" s="9">
        <v>2549</v>
      </c>
      <c r="G365" s="9">
        <v>1.26421545456928E-8</v>
      </c>
      <c r="H365" s="9" t="s">
        <v>457</v>
      </c>
    </row>
    <row r="366" spans="1:8" ht="18.75">
      <c r="A366" s="134"/>
      <c r="B366" s="8" t="s">
        <v>384</v>
      </c>
      <c r="C366" s="9">
        <v>0.78259114100000005</v>
      </c>
      <c r="D366" s="9">
        <v>0.94222946600000002</v>
      </c>
      <c r="E366" s="9">
        <v>-6.4568512416805399</v>
      </c>
      <c r="F366" s="9">
        <v>2468</v>
      </c>
      <c r="G366" s="9">
        <v>1.2829470387807201E-10</v>
      </c>
      <c r="H366" s="9" t="s">
        <v>457</v>
      </c>
    </row>
    <row r="367" spans="1:8" ht="18.75">
      <c r="A367" s="134"/>
      <c r="B367" s="8" t="s">
        <v>385</v>
      </c>
      <c r="C367" s="9">
        <v>0.9491894045</v>
      </c>
      <c r="D367" s="9">
        <v>1.1451265294999999</v>
      </c>
      <c r="E367" s="9">
        <v>-5.4572735383662003</v>
      </c>
      <c r="F367" s="9">
        <v>2461</v>
      </c>
      <c r="G367" s="9">
        <v>5.3185418168516203E-8</v>
      </c>
      <c r="H367" s="9" t="s">
        <v>457</v>
      </c>
    </row>
    <row r="368" spans="1:8" ht="18.75">
      <c r="A368" s="134"/>
      <c r="B368" s="8" t="s">
        <v>386</v>
      </c>
      <c r="C368" s="9">
        <v>0.556176263</v>
      </c>
      <c r="D368" s="9">
        <v>0.64090028700000001</v>
      </c>
      <c r="E368" s="9">
        <v>-5.1495951394420496</v>
      </c>
      <c r="F368" s="9">
        <v>2566</v>
      </c>
      <c r="G368" s="9">
        <v>2.8084995552428399E-7</v>
      </c>
      <c r="H368" s="9" t="s">
        <v>457</v>
      </c>
    </row>
    <row r="369" spans="1:8" ht="18.75">
      <c r="A369" s="134"/>
      <c r="B369" s="8" t="s">
        <v>387</v>
      </c>
      <c r="C369" s="9">
        <v>0.66897832749999997</v>
      </c>
      <c r="D369" s="9">
        <v>0.7897119615</v>
      </c>
      <c r="E369" s="9">
        <v>-5.7095190610254098</v>
      </c>
      <c r="F369" s="9">
        <v>2549</v>
      </c>
      <c r="G369" s="9">
        <v>1.26421545456928E-8</v>
      </c>
      <c r="H369" s="9" t="s">
        <v>457</v>
      </c>
    </row>
    <row r="370" spans="1:8" ht="18.75">
      <c r="A370" s="134"/>
      <c r="B370" s="8" t="s">
        <v>388</v>
      </c>
      <c r="C370" s="9">
        <v>0.78259114100000005</v>
      </c>
      <c r="D370" s="9">
        <v>0.94222946600000002</v>
      </c>
      <c r="E370" s="9">
        <v>-6.4568512416805399</v>
      </c>
      <c r="F370" s="9">
        <v>2468</v>
      </c>
      <c r="G370" s="9">
        <v>1.2829470387807201E-10</v>
      </c>
      <c r="H370" s="9" t="s">
        <v>457</v>
      </c>
    </row>
    <row r="371" spans="1:8" ht="18.75">
      <c r="A371" s="134"/>
      <c r="B371" s="8" t="s">
        <v>389</v>
      </c>
      <c r="C371" s="9">
        <v>0.9491894045</v>
      </c>
      <c r="D371" s="9">
        <v>1.1451265294999999</v>
      </c>
      <c r="E371" s="9">
        <v>-5.4572735383662003</v>
      </c>
      <c r="F371" s="9">
        <v>2461</v>
      </c>
      <c r="G371" s="9">
        <v>5.3185418168516203E-8</v>
      </c>
      <c r="H371" s="9" t="s">
        <v>457</v>
      </c>
    </row>
    <row r="372" spans="1:8" ht="18.75">
      <c r="A372" s="134"/>
      <c r="B372" s="8" t="s">
        <v>390</v>
      </c>
      <c r="C372" s="9">
        <v>0.35606961300000001</v>
      </c>
      <c r="D372" s="9">
        <v>0.46465139500000002</v>
      </c>
      <c r="E372" s="9">
        <v>-10.037897079212501</v>
      </c>
      <c r="F372" s="9">
        <v>2522</v>
      </c>
      <c r="G372" s="9">
        <v>2.8229361192706499E-23</v>
      </c>
      <c r="H372" s="9" t="s">
        <v>457</v>
      </c>
    </row>
    <row r="373" spans="1:8" ht="18.75">
      <c r="A373" s="134"/>
      <c r="B373" s="8" t="s">
        <v>391</v>
      </c>
      <c r="C373" s="9">
        <v>0.43429354799999997</v>
      </c>
      <c r="D373" s="9">
        <v>0.58988686499999998</v>
      </c>
      <c r="E373" s="9">
        <v>-10.8388452080383</v>
      </c>
      <c r="F373" s="9">
        <v>2492</v>
      </c>
      <c r="G373" s="9">
        <v>8.8264544616762204E-27</v>
      </c>
      <c r="H373" s="9" t="s">
        <v>457</v>
      </c>
    </row>
    <row r="374" spans="1:8" ht="18.75">
      <c r="A374" s="134"/>
      <c r="B374" s="8" t="s">
        <v>392</v>
      </c>
      <c r="C374" s="9">
        <v>0.54915179199999997</v>
      </c>
      <c r="D374" s="9">
        <v>0.77469538599999999</v>
      </c>
      <c r="E374" s="9">
        <v>-8.5841504440296799</v>
      </c>
      <c r="F374" s="9">
        <v>2358</v>
      </c>
      <c r="G374" s="9">
        <v>1.63319219991431E-17</v>
      </c>
      <c r="H374" s="9" t="s">
        <v>457</v>
      </c>
    </row>
    <row r="375" spans="1:8" ht="18.75">
      <c r="A375" s="134"/>
      <c r="B375" s="8" t="s">
        <v>393</v>
      </c>
      <c r="C375" s="9">
        <v>0.53560275499999999</v>
      </c>
      <c r="D375" s="9">
        <v>0.752612061</v>
      </c>
      <c r="E375" s="9">
        <v>-9.2308536880795806</v>
      </c>
      <c r="F375" s="9">
        <v>2344</v>
      </c>
      <c r="G375" s="9">
        <v>5.8210343857927296E-20</v>
      </c>
      <c r="H375" s="9" t="s">
        <v>457</v>
      </c>
    </row>
    <row r="376" spans="1:8" ht="18.75">
      <c r="A376" s="134"/>
      <c r="B376" s="8" t="s">
        <v>394</v>
      </c>
      <c r="C376" s="9">
        <v>0.36199046299999998</v>
      </c>
      <c r="D376" s="9">
        <v>0.468347403</v>
      </c>
      <c r="E376" s="9">
        <v>-9.9396934789329094</v>
      </c>
      <c r="F376" s="9">
        <v>2510</v>
      </c>
      <c r="G376" s="9">
        <v>7.3531913106286798E-23</v>
      </c>
      <c r="H376" s="9" t="s">
        <v>457</v>
      </c>
    </row>
    <row r="377" spans="1:8" ht="18.75">
      <c r="A377" s="134"/>
      <c r="B377" s="8" t="s">
        <v>395</v>
      </c>
      <c r="C377" s="9">
        <v>0.44222764599999997</v>
      </c>
      <c r="D377" s="9">
        <v>0.59410121699999996</v>
      </c>
      <c r="E377" s="9">
        <v>-10.0849741924341</v>
      </c>
      <c r="F377" s="9">
        <v>2482</v>
      </c>
      <c r="G377" s="9">
        <v>1.8111512954312999E-23</v>
      </c>
      <c r="H377" s="9" t="s">
        <v>457</v>
      </c>
    </row>
    <row r="378" spans="1:8" ht="18.75">
      <c r="A378" s="134"/>
      <c r="B378" s="8" t="s">
        <v>396</v>
      </c>
      <c r="C378" s="9">
        <v>0.485660759</v>
      </c>
      <c r="D378" s="9">
        <v>0.66882208499999996</v>
      </c>
      <c r="E378" s="9">
        <v>-10.141474345073901</v>
      </c>
      <c r="F378" s="9">
        <v>2460</v>
      </c>
      <c r="G378" s="9">
        <v>1.0503436053823E-23</v>
      </c>
      <c r="H378" s="9" t="s">
        <v>457</v>
      </c>
    </row>
    <row r="379" spans="1:8" ht="18.75">
      <c r="A379" s="134"/>
      <c r="B379" s="8" t="s">
        <v>397</v>
      </c>
      <c r="C379" s="9">
        <v>0.58727175099999995</v>
      </c>
      <c r="D379" s="9">
        <v>0.77867989699999995</v>
      </c>
      <c r="E379" s="9">
        <v>-8.5273891337552108</v>
      </c>
      <c r="F379" s="9">
        <v>2381</v>
      </c>
      <c r="G379" s="9">
        <v>2.6181576499736101E-17</v>
      </c>
      <c r="H379" s="9" t="s">
        <v>457</v>
      </c>
    </row>
    <row r="380" spans="1:8" ht="18.75">
      <c r="A380" s="134"/>
      <c r="B380" s="8" t="s">
        <v>398</v>
      </c>
      <c r="C380" s="9">
        <v>0.46421196799999997</v>
      </c>
      <c r="D380" s="9">
        <v>0.47609851600000003</v>
      </c>
      <c r="E380" s="9">
        <v>-2.26939818659688</v>
      </c>
      <c r="F380" s="9">
        <v>2512</v>
      </c>
      <c r="G380" s="9">
        <v>2.3328561139648499E-2</v>
      </c>
      <c r="H380" s="9" t="s">
        <v>457</v>
      </c>
    </row>
    <row r="381" spans="1:8" ht="18.75">
      <c r="A381" s="134"/>
      <c r="B381" s="8" t="s">
        <v>399</v>
      </c>
      <c r="C381" s="9">
        <v>0.55901485900000003</v>
      </c>
      <c r="D381" s="9">
        <v>0.617916154</v>
      </c>
      <c r="E381" s="9">
        <v>-2.1217214814340002</v>
      </c>
      <c r="F381" s="9">
        <v>2470</v>
      </c>
      <c r="G381" s="9">
        <v>3.3960440136377702E-2</v>
      </c>
      <c r="H381" s="9" t="s">
        <v>457</v>
      </c>
    </row>
    <row r="382" spans="1:8" ht="18.75">
      <c r="A382" s="134"/>
      <c r="B382" s="8" t="s">
        <v>400</v>
      </c>
      <c r="C382" s="9">
        <v>0.7242993325</v>
      </c>
      <c r="D382" s="9">
        <v>0.84053434449999997</v>
      </c>
      <c r="E382" s="9">
        <v>-3.6887990059115698</v>
      </c>
      <c r="F382" s="9">
        <v>2327</v>
      </c>
      <c r="G382" s="9">
        <v>2.3047992141939501E-4</v>
      </c>
      <c r="H382" s="9" t="s">
        <v>457</v>
      </c>
    </row>
    <row r="383" spans="1:8" ht="18.75">
      <c r="A383" s="134"/>
      <c r="B383" s="8" t="s">
        <v>401</v>
      </c>
      <c r="C383" s="9">
        <v>0.86428716999999999</v>
      </c>
      <c r="D383" s="9">
        <v>0.99415607299999997</v>
      </c>
      <c r="E383" s="9">
        <v>-4.0287758921160197</v>
      </c>
      <c r="F383" s="9">
        <v>2316</v>
      </c>
      <c r="G383" s="9">
        <v>5.78753611223918E-5</v>
      </c>
      <c r="H383" s="9" t="s">
        <v>457</v>
      </c>
    </row>
    <row r="384" spans="1:8" ht="18.75">
      <c r="A384" s="134"/>
      <c r="B384" s="8" t="s">
        <v>402</v>
      </c>
      <c r="C384" s="9">
        <v>0.46223154649999998</v>
      </c>
      <c r="D384" s="9">
        <v>0.494207179</v>
      </c>
      <c r="E384" s="9">
        <v>-2.2187553542423299</v>
      </c>
      <c r="F384" s="9">
        <v>2499</v>
      </c>
      <c r="G384" s="9">
        <v>2.6592901765636601E-2</v>
      </c>
      <c r="H384" s="9" t="s">
        <v>457</v>
      </c>
    </row>
    <row r="385" spans="1:8" ht="18.75">
      <c r="A385" s="134"/>
      <c r="B385" s="8" t="s">
        <v>403</v>
      </c>
      <c r="C385" s="9">
        <v>0.54166253799999997</v>
      </c>
      <c r="D385" s="9">
        <v>0.62862412899999998</v>
      </c>
      <c r="E385" s="9">
        <v>-2.9542856480333302</v>
      </c>
      <c r="F385" s="9">
        <v>2470</v>
      </c>
      <c r="G385" s="9">
        <v>3.1635517071782701E-3</v>
      </c>
      <c r="H385" s="9" t="s">
        <v>457</v>
      </c>
    </row>
    <row r="386" spans="1:8" ht="18.75">
      <c r="A386" s="134"/>
      <c r="B386" s="8" t="s">
        <v>404</v>
      </c>
      <c r="C386" s="9">
        <v>0.70889348399999996</v>
      </c>
      <c r="D386" s="9">
        <v>0.8031069475</v>
      </c>
      <c r="E386" s="9">
        <v>-3.1832574638667501</v>
      </c>
      <c r="F386" s="9">
        <v>2389</v>
      </c>
      <c r="G386" s="9">
        <v>1.47500326266479E-3</v>
      </c>
      <c r="H386" s="9" t="s">
        <v>457</v>
      </c>
    </row>
    <row r="387" spans="1:8" ht="18.75">
      <c r="A387" s="134"/>
      <c r="B387" s="8" t="s">
        <v>405</v>
      </c>
      <c r="C387" s="9">
        <v>0.86731549100000005</v>
      </c>
      <c r="D387" s="9">
        <v>1.010672622</v>
      </c>
      <c r="E387" s="9">
        <v>-4.6279722901110896</v>
      </c>
      <c r="F387" s="9">
        <v>2338</v>
      </c>
      <c r="G387" s="9">
        <v>3.8945451792513496E-6</v>
      </c>
      <c r="H387" s="9" t="s">
        <v>457</v>
      </c>
    </row>
    <row r="388" spans="1:8" ht="18.75">
      <c r="A388" s="134" t="s">
        <v>224</v>
      </c>
      <c r="B388" s="8" t="s">
        <v>382</v>
      </c>
      <c r="C388" s="9">
        <v>0.54501985600000002</v>
      </c>
      <c r="D388" s="9">
        <v>0.66478110150000003</v>
      </c>
      <c r="E388" s="9">
        <v>-4.4083408858143196</v>
      </c>
      <c r="F388" s="9">
        <v>2565</v>
      </c>
      <c r="G388" s="9">
        <v>1.0845230408164801E-5</v>
      </c>
      <c r="H388" s="9" t="s">
        <v>457</v>
      </c>
    </row>
    <row r="389" spans="1:8" ht="18.75">
      <c r="A389" s="134"/>
      <c r="B389" s="8" t="s">
        <v>383</v>
      </c>
      <c r="C389" s="9">
        <v>0.66924216599999997</v>
      </c>
      <c r="D389" s="9">
        <v>0.79208165799999997</v>
      </c>
      <c r="E389" s="9">
        <v>-5.5832925387439403</v>
      </c>
      <c r="F389" s="9">
        <v>2545</v>
      </c>
      <c r="G389" s="9">
        <v>2.6100973084334598E-8</v>
      </c>
      <c r="H389" s="9" t="s">
        <v>457</v>
      </c>
    </row>
    <row r="390" spans="1:8" ht="18.75">
      <c r="A390" s="134"/>
      <c r="B390" s="8" t="s">
        <v>384</v>
      </c>
      <c r="C390" s="9">
        <v>0.79956860799999996</v>
      </c>
      <c r="D390" s="9">
        <v>0.92476790399999997</v>
      </c>
      <c r="E390" s="9">
        <v>-6.1225931429039404</v>
      </c>
      <c r="F390" s="9">
        <v>2458</v>
      </c>
      <c r="G390" s="9">
        <v>1.0685360444558901E-9</v>
      </c>
      <c r="H390" s="9" t="s">
        <v>457</v>
      </c>
    </row>
    <row r="391" spans="1:8" ht="18.75">
      <c r="A391" s="134"/>
      <c r="B391" s="8" t="s">
        <v>385</v>
      </c>
      <c r="C391" s="9">
        <v>0.96582937300000005</v>
      </c>
      <c r="D391" s="9">
        <v>1.1304147275</v>
      </c>
      <c r="E391" s="9">
        <v>-5.1386648049043799</v>
      </c>
      <c r="F391" s="9">
        <v>2453</v>
      </c>
      <c r="G391" s="9">
        <v>2.9849627873208102E-7</v>
      </c>
      <c r="H391" s="9" t="s">
        <v>457</v>
      </c>
    </row>
    <row r="392" spans="1:8" ht="18.75">
      <c r="A392" s="134"/>
      <c r="B392" s="8" t="s">
        <v>386</v>
      </c>
      <c r="C392" s="9">
        <v>0.54501985600000002</v>
      </c>
      <c r="D392" s="9">
        <v>0.66478110150000003</v>
      </c>
      <c r="E392" s="9">
        <v>-4.4083408858143196</v>
      </c>
      <c r="F392" s="9">
        <v>2565</v>
      </c>
      <c r="G392" s="9">
        <v>1.0845230408164801E-5</v>
      </c>
      <c r="H392" s="9" t="s">
        <v>457</v>
      </c>
    </row>
    <row r="393" spans="1:8" ht="18.75">
      <c r="A393" s="134"/>
      <c r="B393" s="8" t="s">
        <v>387</v>
      </c>
      <c r="C393" s="9">
        <v>0.66924216599999997</v>
      </c>
      <c r="D393" s="9">
        <v>0.79208165799999997</v>
      </c>
      <c r="E393" s="9">
        <v>-5.5832925387439403</v>
      </c>
      <c r="F393" s="9">
        <v>2545</v>
      </c>
      <c r="G393" s="9">
        <v>2.6100973084334598E-8</v>
      </c>
      <c r="H393" s="9" t="s">
        <v>457</v>
      </c>
    </row>
    <row r="394" spans="1:8" ht="18.75">
      <c r="A394" s="134"/>
      <c r="B394" s="8" t="s">
        <v>388</v>
      </c>
      <c r="C394" s="9">
        <v>0.79956860799999996</v>
      </c>
      <c r="D394" s="9">
        <v>0.92476790399999997</v>
      </c>
      <c r="E394" s="9">
        <v>-6.1225931429039404</v>
      </c>
      <c r="F394" s="9">
        <v>2458</v>
      </c>
      <c r="G394" s="9">
        <v>1.0685360444558901E-9</v>
      </c>
      <c r="H394" s="9" t="s">
        <v>457</v>
      </c>
    </row>
    <row r="395" spans="1:8" ht="18.75">
      <c r="A395" s="134"/>
      <c r="B395" s="8" t="s">
        <v>389</v>
      </c>
      <c r="C395" s="9">
        <v>0.96582937300000005</v>
      </c>
      <c r="D395" s="9">
        <v>1.1304147275</v>
      </c>
      <c r="E395" s="9">
        <v>-5.1386648049043799</v>
      </c>
      <c r="F395" s="9">
        <v>2453</v>
      </c>
      <c r="G395" s="9">
        <v>2.9849627873208102E-7</v>
      </c>
      <c r="H395" s="9" t="s">
        <v>457</v>
      </c>
    </row>
    <row r="396" spans="1:8" ht="18.75">
      <c r="A396" s="134"/>
      <c r="B396" s="8" t="s">
        <v>390</v>
      </c>
      <c r="C396" s="9">
        <v>0.35598157050000001</v>
      </c>
      <c r="D396" s="9">
        <v>0.4754920165</v>
      </c>
      <c r="E396" s="9">
        <v>-9.9389475779057097</v>
      </c>
      <c r="F396" s="9">
        <v>2525</v>
      </c>
      <c r="G396" s="9">
        <v>7.3650199790334402E-23</v>
      </c>
      <c r="H396" s="9" t="s">
        <v>457</v>
      </c>
    </row>
    <row r="397" spans="1:8" ht="18.75">
      <c r="A397" s="134"/>
      <c r="B397" s="8" t="s">
        <v>391</v>
      </c>
      <c r="C397" s="9">
        <v>0.42966860899999998</v>
      </c>
      <c r="D397" s="9">
        <v>0.58974859199999996</v>
      </c>
      <c r="E397" s="9">
        <v>-9.9148896444860508</v>
      </c>
      <c r="F397" s="9">
        <v>2484</v>
      </c>
      <c r="G397" s="9">
        <v>9.4327449715773398E-23</v>
      </c>
      <c r="H397" s="9" t="s">
        <v>457</v>
      </c>
    </row>
    <row r="398" spans="1:8" ht="18.75">
      <c r="A398" s="134"/>
      <c r="B398" s="8" t="s">
        <v>392</v>
      </c>
      <c r="C398" s="9">
        <v>0.57295667250000004</v>
      </c>
      <c r="D398" s="9">
        <v>0.74517588899999998</v>
      </c>
      <c r="E398" s="9">
        <v>-6.2229078610648099</v>
      </c>
      <c r="F398" s="9">
        <v>2347</v>
      </c>
      <c r="G398" s="9">
        <v>5.7620208884504498E-10</v>
      </c>
      <c r="H398" s="9" t="s">
        <v>457</v>
      </c>
    </row>
    <row r="399" spans="1:8" ht="18.75">
      <c r="A399" s="134"/>
      <c r="B399" s="8" t="s">
        <v>393</v>
      </c>
      <c r="C399" s="9">
        <v>0.54134016299999999</v>
      </c>
      <c r="D399" s="9">
        <v>0.737953898</v>
      </c>
      <c r="E399" s="9">
        <v>-8.5789109422669707</v>
      </c>
      <c r="F399" s="9">
        <v>2332</v>
      </c>
      <c r="G399" s="9">
        <v>1.7177682172180901E-17</v>
      </c>
      <c r="H399" s="9" t="s">
        <v>457</v>
      </c>
    </row>
    <row r="400" spans="1:8" ht="18.75">
      <c r="A400" s="134"/>
      <c r="B400" s="8" t="s">
        <v>394</v>
      </c>
      <c r="C400" s="9">
        <v>0.35982238300000002</v>
      </c>
      <c r="D400" s="9">
        <v>0.48115318699999998</v>
      </c>
      <c r="E400" s="9">
        <v>-9.7347018279777906</v>
      </c>
      <c r="F400" s="9">
        <v>2511</v>
      </c>
      <c r="G400" s="9">
        <v>5.2254204439440802E-22</v>
      </c>
      <c r="H400" s="9" t="s">
        <v>457</v>
      </c>
    </row>
    <row r="401" spans="1:8" ht="18.75">
      <c r="A401" s="134"/>
      <c r="B401" s="8" t="s">
        <v>395</v>
      </c>
      <c r="C401" s="9">
        <v>0.46084663599999998</v>
      </c>
      <c r="D401" s="9">
        <v>0.57326254399999999</v>
      </c>
      <c r="E401" s="9">
        <v>-9.0923706520308691</v>
      </c>
      <c r="F401" s="9">
        <v>2476</v>
      </c>
      <c r="G401" s="9">
        <v>1.9347122217061599E-19</v>
      </c>
      <c r="H401" s="9" t="s">
        <v>457</v>
      </c>
    </row>
    <row r="402" spans="1:8" ht="18.75">
      <c r="A402" s="134"/>
      <c r="B402" s="8" t="s">
        <v>396</v>
      </c>
      <c r="C402" s="9">
        <v>0.49476940899999999</v>
      </c>
      <c r="D402" s="9">
        <v>0.648108982</v>
      </c>
      <c r="E402" s="9">
        <v>-8.8530534792546902</v>
      </c>
      <c r="F402" s="9">
        <v>2450</v>
      </c>
      <c r="G402" s="9">
        <v>1.5979891054441699E-18</v>
      </c>
      <c r="H402" s="9" t="s">
        <v>457</v>
      </c>
    </row>
    <row r="403" spans="1:8" ht="18.75">
      <c r="A403" s="134"/>
      <c r="B403" s="8" t="s">
        <v>397</v>
      </c>
      <c r="C403" s="9">
        <v>0.60569172049999997</v>
      </c>
      <c r="D403" s="9">
        <v>0.77801302900000002</v>
      </c>
      <c r="E403" s="9">
        <v>-7.54143804738949</v>
      </c>
      <c r="F403" s="9">
        <v>2373</v>
      </c>
      <c r="G403" s="9">
        <v>6.5774193382760097E-14</v>
      </c>
      <c r="H403" s="9" t="s">
        <v>457</v>
      </c>
    </row>
    <row r="404" spans="1:8" ht="18.75">
      <c r="A404" s="134"/>
      <c r="B404" s="8" t="s">
        <v>398</v>
      </c>
      <c r="C404" s="9">
        <v>0.46263708349999999</v>
      </c>
      <c r="D404" s="9">
        <v>0.4789788505</v>
      </c>
      <c r="E404" s="9">
        <v>-1.9001663164283</v>
      </c>
      <c r="F404" s="9">
        <v>2513</v>
      </c>
      <c r="G404" s="9">
        <v>5.7525649673964598E-2</v>
      </c>
      <c r="H404" s="9" t="s">
        <v>458</v>
      </c>
    </row>
    <row r="405" spans="1:8" ht="18.75">
      <c r="A405" s="134"/>
      <c r="B405" s="8" t="s">
        <v>399</v>
      </c>
      <c r="C405" s="9">
        <v>0.56807487850000005</v>
      </c>
      <c r="D405" s="9">
        <v>0.60698792599999996</v>
      </c>
      <c r="E405" s="9">
        <v>-2.2412322444548001</v>
      </c>
      <c r="F405" s="9">
        <v>2463</v>
      </c>
      <c r="G405" s="9">
        <v>2.5099787788824601E-2</v>
      </c>
      <c r="H405" s="9" t="s">
        <v>457</v>
      </c>
    </row>
    <row r="406" spans="1:8" ht="18.75">
      <c r="A406" s="134"/>
      <c r="B406" s="8" t="s">
        <v>400</v>
      </c>
      <c r="C406" s="9">
        <v>0.72421973100000003</v>
      </c>
      <c r="D406" s="9">
        <v>0.82635324600000004</v>
      </c>
      <c r="E406" s="9">
        <v>-3.20351465689853</v>
      </c>
      <c r="F406" s="9">
        <v>2315</v>
      </c>
      <c r="G406" s="9">
        <v>1.3760535588616301E-3</v>
      </c>
      <c r="H406" s="9" t="s">
        <v>457</v>
      </c>
    </row>
    <row r="407" spans="1:8" ht="18.75">
      <c r="A407" s="134"/>
      <c r="B407" s="8" t="s">
        <v>401</v>
      </c>
      <c r="C407" s="9">
        <v>0.86414356550000004</v>
      </c>
      <c r="D407" s="9">
        <v>0.98138295450000002</v>
      </c>
      <c r="E407" s="9">
        <v>-4.4953415377383301</v>
      </c>
      <c r="F407" s="9">
        <v>2307</v>
      </c>
      <c r="G407" s="9">
        <v>7.2894079460194096E-6</v>
      </c>
      <c r="H407" s="9" t="s">
        <v>457</v>
      </c>
    </row>
    <row r="408" spans="1:8" ht="18.75">
      <c r="A408" s="134"/>
      <c r="B408" s="8" t="s">
        <v>402</v>
      </c>
      <c r="C408" s="9">
        <v>0.45471516200000001</v>
      </c>
      <c r="D408" s="9">
        <v>0.49593493</v>
      </c>
      <c r="E408" s="9">
        <v>-1.5136270069322799</v>
      </c>
      <c r="F408" s="9">
        <v>2500</v>
      </c>
      <c r="G408" s="9">
        <v>0.13024687222374101</v>
      </c>
      <c r="H408" s="9" t="s">
        <v>458</v>
      </c>
    </row>
    <row r="409" spans="1:8" ht="18.75">
      <c r="A409" s="134"/>
      <c r="B409" s="8" t="s">
        <v>403</v>
      </c>
      <c r="C409" s="9">
        <v>0.55620313600000004</v>
      </c>
      <c r="D409" s="9">
        <v>0.61498766449999998</v>
      </c>
      <c r="E409" s="9">
        <v>-2.6722207924389498</v>
      </c>
      <c r="F409" s="9">
        <v>2465</v>
      </c>
      <c r="G409" s="9">
        <v>7.5847221840960799E-3</v>
      </c>
      <c r="H409" s="9" t="s">
        <v>457</v>
      </c>
    </row>
    <row r="410" spans="1:8" ht="18.75">
      <c r="A410" s="134"/>
      <c r="B410" s="8" t="s">
        <v>404</v>
      </c>
      <c r="C410" s="9">
        <v>0.73427179750000005</v>
      </c>
      <c r="D410" s="9">
        <v>0.78963224300000001</v>
      </c>
      <c r="E410" s="9">
        <v>-4.2301634849344296</v>
      </c>
      <c r="F410" s="9">
        <v>2379</v>
      </c>
      <c r="G410" s="9">
        <v>2.42361524579097E-5</v>
      </c>
      <c r="H410" s="9" t="s">
        <v>457</v>
      </c>
    </row>
    <row r="411" spans="1:8" ht="18.75">
      <c r="A411" s="134"/>
      <c r="B411" s="8" t="s">
        <v>405</v>
      </c>
      <c r="C411" s="9">
        <v>0.89103738600000004</v>
      </c>
      <c r="D411" s="9">
        <v>0.98483338850000002</v>
      </c>
      <c r="E411" s="9">
        <v>-3.3683646550539899</v>
      </c>
      <c r="F411" s="9">
        <v>2329</v>
      </c>
      <c r="G411" s="9">
        <v>7.6845992256842301E-4</v>
      </c>
      <c r="H411" s="9" t="s">
        <v>457</v>
      </c>
    </row>
    <row r="412" spans="1:8" ht="18.75">
      <c r="A412" s="134" t="s">
        <v>231</v>
      </c>
      <c r="B412" s="8" t="s">
        <v>382</v>
      </c>
      <c r="C412" s="9">
        <v>0.54587411600000002</v>
      </c>
      <c r="D412" s="9">
        <v>0.65726304499999999</v>
      </c>
      <c r="E412" s="9">
        <v>-3.8211139899589801</v>
      </c>
      <c r="F412" s="9">
        <v>2572</v>
      </c>
      <c r="G412" s="9">
        <v>1.35997251827915E-4</v>
      </c>
      <c r="H412" s="9" t="s">
        <v>457</v>
      </c>
    </row>
    <row r="413" spans="1:8" ht="18.75">
      <c r="A413" s="134"/>
      <c r="B413" s="8" t="s">
        <v>383</v>
      </c>
      <c r="C413" s="9">
        <v>0.67701029599999996</v>
      </c>
      <c r="D413" s="9">
        <v>0.77624194199999996</v>
      </c>
      <c r="E413" s="9">
        <v>-4.6810357539840899</v>
      </c>
      <c r="F413" s="9">
        <v>2556</v>
      </c>
      <c r="G413" s="9">
        <v>3.00331260647408E-6</v>
      </c>
      <c r="H413" s="9" t="s">
        <v>457</v>
      </c>
    </row>
    <row r="414" spans="1:8" ht="18.75">
      <c r="A414" s="134"/>
      <c r="B414" s="8" t="s">
        <v>384</v>
      </c>
      <c r="C414" s="9">
        <v>0.80395648099999995</v>
      </c>
      <c r="D414" s="9">
        <v>0.92541512849999996</v>
      </c>
      <c r="E414" s="9">
        <v>-5.6280520218457397</v>
      </c>
      <c r="F414" s="9">
        <v>2469</v>
      </c>
      <c r="G414" s="9">
        <v>2.0284366385244698E-8</v>
      </c>
      <c r="H414" s="9" t="s">
        <v>457</v>
      </c>
    </row>
    <row r="415" spans="1:8" ht="18.75">
      <c r="A415" s="134"/>
      <c r="B415" s="8" t="s">
        <v>385</v>
      </c>
      <c r="C415" s="9">
        <v>0.96541985900000005</v>
      </c>
      <c r="D415" s="9">
        <v>1.143898941</v>
      </c>
      <c r="E415" s="9">
        <v>-4.2436776490540398</v>
      </c>
      <c r="F415" s="9">
        <v>2462</v>
      </c>
      <c r="G415" s="9">
        <v>2.2802534902628501E-5</v>
      </c>
      <c r="H415" s="9" t="s">
        <v>457</v>
      </c>
    </row>
    <row r="416" spans="1:8" ht="18.75">
      <c r="A416" s="134"/>
      <c r="B416" s="8" t="s">
        <v>386</v>
      </c>
      <c r="C416" s="9">
        <v>0.54587411600000002</v>
      </c>
      <c r="D416" s="9">
        <v>0.65726304499999999</v>
      </c>
      <c r="E416" s="9">
        <v>-3.8211139899589801</v>
      </c>
      <c r="F416" s="9">
        <v>2572</v>
      </c>
      <c r="G416" s="9">
        <v>1.35997251827915E-4</v>
      </c>
      <c r="H416" s="9" t="s">
        <v>457</v>
      </c>
    </row>
    <row r="417" spans="1:8" ht="18.75">
      <c r="A417" s="134"/>
      <c r="B417" s="8" t="s">
        <v>387</v>
      </c>
      <c r="C417" s="9">
        <v>0.67701029599999996</v>
      </c>
      <c r="D417" s="9">
        <v>0.77624194199999996</v>
      </c>
      <c r="E417" s="9">
        <v>-4.6810357539840899</v>
      </c>
      <c r="F417" s="9">
        <v>2556</v>
      </c>
      <c r="G417" s="9">
        <v>3.00331260647408E-6</v>
      </c>
      <c r="H417" s="9" t="s">
        <v>457</v>
      </c>
    </row>
    <row r="418" spans="1:8" ht="18.75">
      <c r="A418" s="134"/>
      <c r="B418" s="8" t="s">
        <v>388</v>
      </c>
      <c r="C418" s="9">
        <v>0.80395648099999995</v>
      </c>
      <c r="D418" s="9">
        <v>0.92541512849999996</v>
      </c>
      <c r="E418" s="9">
        <v>-5.6280520218457397</v>
      </c>
      <c r="F418" s="9">
        <v>2469</v>
      </c>
      <c r="G418" s="9">
        <v>2.0284366385244698E-8</v>
      </c>
      <c r="H418" s="9" t="s">
        <v>457</v>
      </c>
    </row>
    <row r="419" spans="1:8" ht="18.75">
      <c r="A419" s="134"/>
      <c r="B419" s="8" t="s">
        <v>389</v>
      </c>
      <c r="C419" s="9">
        <v>0.96541985900000005</v>
      </c>
      <c r="D419" s="9">
        <v>1.143898941</v>
      </c>
      <c r="E419" s="9">
        <v>-4.2436776490540398</v>
      </c>
      <c r="F419" s="9">
        <v>2462</v>
      </c>
      <c r="G419" s="9">
        <v>2.2802534902628501E-5</v>
      </c>
      <c r="H419" s="9" t="s">
        <v>457</v>
      </c>
    </row>
    <row r="420" spans="1:8" ht="18.75">
      <c r="A420" s="134"/>
      <c r="B420" s="8" t="s">
        <v>390</v>
      </c>
      <c r="C420" s="9">
        <v>0.35609060999999997</v>
      </c>
      <c r="D420" s="9">
        <v>0.47855341400000001</v>
      </c>
      <c r="E420" s="9">
        <v>-9.6747827435786906</v>
      </c>
      <c r="F420" s="9">
        <v>2529</v>
      </c>
      <c r="G420" s="9">
        <v>9.1504036338486709E-22</v>
      </c>
      <c r="H420" s="9" t="s">
        <v>457</v>
      </c>
    </row>
    <row r="421" spans="1:8" ht="18.75">
      <c r="A421" s="134"/>
      <c r="B421" s="8" t="s">
        <v>391</v>
      </c>
      <c r="C421" s="9">
        <v>0.42832504199999999</v>
      </c>
      <c r="D421" s="9">
        <v>0.590451061</v>
      </c>
      <c r="E421" s="9">
        <v>-9.6894994161853099</v>
      </c>
      <c r="F421" s="9">
        <v>2490</v>
      </c>
      <c r="G421" s="9">
        <v>8.0707021579126003E-22</v>
      </c>
      <c r="H421" s="9" t="s">
        <v>457</v>
      </c>
    </row>
    <row r="422" spans="1:8" ht="18.75">
      <c r="A422" s="134"/>
      <c r="B422" s="8" t="s">
        <v>392</v>
      </c>
      <c r="C422" s="9">
        <v>0.57242569899999995</v>
      </c>
      <c r="D422" s="9">
        <v>0.74591650099999995</v>
      </c>
      <c r="E422" s="9">
        <v>-5.8967645180358597</v>
      </c>
      <c r="F422" s="9">
        <v>2354</v>
      </c>
      <c r="G422" s="9">
        <v>4.2402411256718797E-9</v>
      </c>
      <c r="H422" s="9" t="s">
        <v>457</v>
      </c>
    </row>
    <row r="423" spans="1:8" ht="18.75">
      <c r="A423" s="134"/>
      <c r="B423" s="8" t="s">
        <v>393</v>
      </c>
      <c r="C423" s="9">
        <v>0.54103525649999995</v>
      </c>
      <c r="D423" s="9">
        <v>0.75252395699999997</v>
      </c>
      <c r="E423" s="9">
        <v>-8.8172275611178605</v>
      </c>
      <c r="F423" s="9">
        <v>2341</v>
      </c>
      <c r="G423" s="9">
        <v>2.24242882976929E-18</v>
      </c>
      <c r="H423" s="9" t="s">
        <v>457</v>
      </c>
    </row>
    <row r="424" spans="1:8" ht="18.75">
      <c r="A424" s="134"/>
      <c r="B424" s="8" t="s">
        <v>394</v>
      </c>
      <c r="C424" s="9">
        <v>0.35369075550000001</v>
      </c>
      <c r="D424" s="9">
        <v>0.48693880150000002</v>
      </c>
      <c r="E424" s="9">
        <v>-9.6659649817592204</v>
      </c>
      <c r="F424" s="9">
        <v>2517</v>
      </c>
      <c r="G424" s="9">
        <v>9.9830905317033093E-22</v>
      </c>
      <c r="H424" s="9" t="s">
        <v>457</v>
      </c>
    </row>
    <row r="425" spans="1:8" ht="18.75">
      <c r="A425" s="134"/>
      <c r="B425" s="8" t="s">
        <v>395</v>
      </c>
      <c r="C425" s="9">
        <v>0.45223855699999999</v>
      </c>
      <c r="D425" s="9">
        <v>0.57869689999999996</v>
      </c>
      <c r="E425" s="9">
        <v>-8.9036657637509808</v>
      </c>
      <c r="F425" s="9">
        <v>2485</v>
      </c>
      <c r="G425" s="9">
        <v>1.01931795268432E-18</v>
      </c>
      <c r="H425" s="9" t="s">
        <v>457</v>
      </c>
    </row>
    <row r="426" spans="1:8" ht="18.75">
      <c r="A426" s="134"/>
      <c r="B426" s="8" t="s">
        <v>396</v>
      </c>
      <c r="C426" s="9">
        <v>0.48524880349999999</v>
      </c>
      <c r="D426" s="9">
        <v>0.65113936250000004</v>
      </c>
      <c r="E426" s="9">
        <v>-8.0994962174075802</v>
      </c>
      <c r="F426" s="9">
        <v>2457</v>
      </c>
      <c r="G426" s="9">
        <v>8.5975832836773102E-16</v>
      </c>
      <c r="H426" s="9" t="s">
        <v>457</v>
      </c>
    </row>
    <row r="427" spans="1:8" ht="18.75">
      <c r="A427" s="134"/>
      <c r="B427" s="8" t="s">
        <v>397</v>
      </c>
      <c r="C427" s="9">
        <v>0.60305459400000005</v>
      </c>
      <c r="D427" s="9">
        <v>0.77846726749999995</v>
      </c>
      <c r="E427" s="9">
        <v>-7.6989266006274599</v>
      </c>
      <c r="F427" s="9">
        <v>2379</v>
      </c>
      <c r="G427" s="9">
        <v>1.9972422824072401E-14</v>
      </c>
      <c r="H427" s="9" t="s">
        <v>457</v>
      </c>
    </row>
    <row r="428" spans="1:8" ht="18.75">
      <c r="A428" s="134"/>
      <c r="B428" s="8" t="s">
        <v>398</v>
      </c>
      <c r="C428" s="9">
        <v>0.45756004099999997</v>
      </c>
      <c r="D428" s="9">
        <v>0.48248605999999999</v>
      </c>
      <c r="E428" s="9">
        <v>-1.73058691255159</v>
      </c>
      <c r="F428" s="9">
        <v>2517</v>
      </c>
      <c r="G428" s="9">
        <v>8.3648030238404503E-2</v>
      </c>
      <c r="H428" s="9" t="s">
        <v>458</v>
      </c>
    </row>
    <row r="429" spans="1:8" ht="18.75">
      <c r="A429" s="134"/>
      <c r="B429" s="8" t="s">
        <v>399</v>
      </c>
      <c r="C429" s="9">
        <v>0.57470755200000001</v>
      </c>
      <c r="D429" s="9">
        <v>0.60647893799999997</v>
      </c>
      <c r="E429" s="9">
        <v>-1.4819575841947299</v>
      </c>
      <c r="F429" s="9">
        <v>2468</v>
      </c>
      <c r="G429" s="9">
        <v>0.13847924564199199</v>
      </c>
      <c r="H429" s="9" t="s">
        <v>458</v>
      </c>
    </row>
    <row r="430" spans="1:8" ht="18.75">
      <c r="A430" s="134"/>
      <c r="B430" s="8" t="s">
        <v>400</v>
      </c>
      <c r="C430" s="9">
        <v>0.73735918499999997</v>
      </c>
      <c r="D430" s="9">
        <v>0.82017308</v>
      </c>
      <c r="E430" s="9">
        <v>-3.0503433914326901</v>
      </c>
      <c r="F430" s="9">
        <v>2322</v>
      </c>
      <c r="G430" s="9">
        <v>2.3116366286157499E-3</v>
      </c>
      <c r="H430" s="9" t="s">
        <v>457</v>
      </c>
    </row>
    <row r="431" spans="1:8" ht="18.75">
      <c r="A431" s="134"/>
      <c r="B431" s="8" t="s">
        <v>401</v>
      </c>
      <c r="C431" s="9">
        <v>0.85755110599999995</v>
      </c>
      <c r="D431" s="9">
        <v>0.9900657115</v>
      </c>
      <c r="E431" s="9">
        <v>-3.8427833151096702</v>
      </c>
      <c r="F431" s="9">
        <v>2315</v>
      </c>
      <c r="G431" s="9">
        <v>1.2492103785640199E-4</v>
      </c>
      <c r="H431" s="9" t="s">
        <v>457</v>
      </c>
    </row>
    <row r="432" spans="1:8" ht="18.75">
      <c r="A432" s="134"/>
      <c r="B432" s="8" t="s">
        <v>402</v>
      </c>
      <c r="C432" s="9">
        <v>0.44736484300000001</v>
      </c>
      <c r="D432" s="9">
        <v>0.50302563349999996</v>
      </c>
      <c r="E432" s="9">
        <v>-1.8617094344726699</v>
      </c>
      <c r="F432" s="9">
        <v>2505</v>
      </c>
      <c r="G432" s="9">
        <v>6.2761091001622193E-2</v>
      </c>
      <c r="H432" s="9" t="s">
        <v>458</v>
      </c>
    </row>
    <row r="433" spans="1:8" ht="18.75">
      <c r="A433" s="134"/>
      <c r="B433" s="8" t="s">
        <v>403</v>
      </c>
      <c r="C433" s="9">
        <v>0.54766719350000004</v>
      </c>
      <c r="D433" s="9">
        <v>0.62180770500000004</v>
      </c>
      <c r="E433" s="9">
        <v>-1.8389314869918201</v>
      </c>
      <c r="F433" s="9">
        <v>2473</v>
      </c>
      <c r="G433" s="9">
        <v>6.6045094464303303E-2</v>
      </c>
      <c r="H433" s="9" t="s">
        <v>458</v>
      </c>
    </row>
    <row r="434" spans="1:8" ht="18.75">
      <c r="A434" s="134"/>
      <c r="B434" s="8" t="s">
        <v>404</v>
      </c>
      <c r="C434" s="9">
        <v>0.74958185349999995</v>
      </c>
      <c r="D434" s="9">
        <v>0.78700996300000003</v>
      </c>
      <c r="E434" s="9">
        <v>-3.5982469040384402</v>
      </c>
      <c r="F434" s="9">
        <v>2385</v>
      </c>
      <c r="G434" s="9">
        <v>3.2689094117998002E-4</v>
      </c>
      <c r="H434" s="9" t="s">
        <v>457</v>
      </c>
    </row>
    <row r="435" spans="1:8" ht="18.75">
      <c r="A435" s="134"/>
      <c r="B435" s="8" t="s">
        <v>405</v>
      </c>
      <c r="C435" s="9">
        <v>0.86503560150000003</v>
      </c>
      <c r="D435" s="9">
        <v>1.010089319</v>
      </c>
      <c r="E435" s="9">
        <v>-3.68792349847608</v>
      </c>
      <c r="F435" s="9">
        <v>2335</v>
      </c>
      <c r="G435" s="9">
        <v>2.31251663950644E-4</v>
      </c>
      <c r="H435" s="9" t="s">
        <v>457</v>
      </c>
    </row>
    <row r="436" spans="1:8" ht="18.75">
      <c r="A436" s="134" t="s">
        <v>237</v>
      </c>
      <c r="B436" s="8" t="s">
        <v>382</v>
      </c>
      <c r="C436" s="9">
        <v>0.54397056499999996</v>
      </c>
      <c r="D436" s="9">
        <v>0.65726304499999999</v>
      </c>
      <c r="E436" s="9">
        <v>-3.8798801052203702</v>
      </c>
      <c r="F436" s="9">
        <v>2568</v>
      </c>
      <c r="G436" s="9">
        <v>1.0713586693313599E-4</v>
      </c>
      <c r="H436" s="9" t="s">
        <v>457</v>
      </c>
    </row>
    <row r="437" spans="1:8" ht="18.75">
      <c r="A437" s="134"/>
      <c r="B437" s="8" t="s">
        <v>383</v>
      </c>
      <c r="C437" s="9">
        <v>0.68021870200000001</v>
      </c>
      <c r="D437" s="9">
        <v>0.78402958899999997</v>
      </c>
      <c r="E437" s="9">
        <v>-5.1408109041736099</v>
      </c>
      <c r="F437" s="9">
        <v>2551</v>
      </c>
      <c r="G437" s="9">
        <v>2.9428836224797399E-7</v>
      </c>
      <c r="H437" s="9" t="s">
        <v>457</v>
      </c>
    </row>
    <row r="438" spans="1:8" ht="18.75">
      <c r="A438" s="134"/>
      <c r="B438" s="8" t="s">
        <v>384</v>
      </c>
      <c r="C438" s="9">
        <v>0.79619023300000002</v>
      </c>
      <c r="D438" s="9">
        <v>0.92950231900000002</v>
      </c>
      <c r="E438" s="9">
        <v>-5.7247206437646101</v>
      </c>
      <c r="F438" s="9">
        <v>2464</v>
      </c>
      <c r="G438" s="9">
        <v>1.16177289323174E-8</v>
      </c>
      <c r="H438" s="9" t="s">
        <v>457</v>
      </c>
    </row>
    <row r="439" spans="1:8" ht="18.75">
      <c r="A439" s="134"/>
      <c r="B439" s="8" t="s">
        <v>385</v>
      </c>
      <c r="C439" s="9">
        <v>0.94545715399999997</v>
      </c>
      <c r="D439" s="9">
        <v>1.1502454200000001</v>
      </c>
      <c r="E439" s="9">
        <v>-5.3694209255727099</v>
      </c>
      <c r="F439" s="9">
        <v>2460</v>
      </c>
      <c r="G439" s="9">
        <v>8.6391052722993005E-8</v>
      </c>
      <c r="H439" s="9" t="s">
        <v>457</v>
      </c>
    </row>
    <row r="440" spans="1:8" ht="18.75">
      <c r="A440" s="134"/>
      <c r="B440" s="8" t="s">
        <v>386</v>
      </c>
      <c r="C440" s="9">
        <v>0.54397056499999996</v>
      </c>
      <c r="D440" s="9">
        <v>0.65726304499999999</v>
      </c>
      <c r="E440" s="9">
        <v>-3.8798801052203702</v>
      </c>
      <c r="F440" s="9">
        <v>2568</v>
      </c>
      <c r="G440" s="9">
        <v>1.0713586693313599E-4</v>
      </c>
      <c r="H440" s="9" t="s">
        <v>457</v>
      </c>
    </row>
    <row r="441" spans="1:8" ht="18.75">
      <c r="A441" s="134"/>
      <c r="B441" s="8" t="s">
        <v>387</v>
      </c>
      <c r="C441" s="9">
        <v>0.68021870200000001</v>
      </c>
      <c r="D441" s="9">
        <v>0.78402958899999997</v>
      </c>
      <c r="E441" s="9">
        <v>-5.1408109041736099</v>
      </c>
      <c r="F441" s="9">
        <v>2551</v>
      </c>
      <c r="G441" s="9">
        <v>2.9428836224797399E-7</v>
      </c>
      <c r="H441" s="9" t="s">
        <v>457</v>
      </c>
    </row>
    <row r="442" spans="1:8" ht="18.75">
      <c r="A442" s="134"/>
      <c r="B442" s="8" t="s">
        <v>388</v>
      </c>
      <c r="C442" s="9">
        <v>0.79619023300000002</v>
      </c>
      <c r="D442" s="9">
        <v>0.92950231900000002</v>
      </c>
      <c r="E442" s="9">
        <v>-5.7247206437646101</v>
      </c>
      <c r="F442" s="9">
        <v>2464</v>
      </c>
      <c r="G442" s="9">
        <v>1.16177289323174E-8</v>
      </c>
      <c r="H442" s="9" t="s">
        <v>457</v>
      </c>
    </row>
    <row r="443" spans="1:8" ht="18.75">
      <c r="A443" s="134"/>
      <c r="B443" s="8" t="s">
        <v>389</v>
      </c>
      <c r="C443" s="9">
        <v>0.94545715399999997</v>
      </c>
      <c r="D443" s="9">
        <v>1.1502454200000001</v>
      </c>
      <c r="E443" s="9">
        <v>-5.3694209255727099</v>
      </c>
      <c r="F443" s="9">
        <v>2460</v>
      </c>
      <c r="G443" s="9">
        <v>8.6391052722993005E-8</v>
      </c>
      <c r="H443" s="9" t="s">
        <v>457</v>
      </c>
    </row>
    <row r="444" spans="1:8" ht="18.75">
      <c r="A444" s="134"/>
      <c r="B444" s="8" t="s">
        <v>390</v>
      </c>
      <c r="C444" s="9">
        <v>0.3519085515</v>
      </c>
      <c r="D444" s="9">
        <v>0.4754920165</v>
      </c>
      <c r="E444" s="9">
        <v>-9.7891576905964595</v>
      </c>
      <c r="F444" s="9">
        <v>2529</v>
      </c>
      <c r="G444" s="9">
        <v>3.0950183084327299E-22</v>
      </c>
      <c r="H444" s="9" t="s">
        <v>457</v>
      </c>
    </row>
    <row r="445" spans="1:8" ht="18.75">
      <c r="A445" s="134"/>
      <c r="B445" s="8" t="s">
        <v>391</v>
      </c>
      <c r="C445" s="9">
        <v>0.42460189999999998</v>
      </c>
      <c r="D445" s="9">
        <v>0.59337602099999998</v>
      </c>
      <c r="E445" s="9">
        <v>-10.1151896817434</v>
      </c>
      <c r="F445" s="9">
        <v>2490</v>
      </c>
      <c r="G445" s="9">
        <v>1.34277801039495E-23</v>
      </c>
      <c r="H445" s="9" t="s">
        <v>457</v>
      </c>
    </row>
    <row r="446" spans="1:8" ht="18.75">
      <c r="A446" s="134"/>
      <c r="B446" s="8" t="s">
        <v>392</v>
      </c>
      <c r="C446" s="9">
        <v>0.57017983299999997</v>
      </c>
      <c r="D446" s="9">
        <v>0.74686194500000003</v>
      </c>
      <c r="E446" s="9">
        <v>-5.9414540052580804</v>
      </c>
      <c r="F446" s="9">
        <v>2354</v>
      </c>
      <c r="G446" s="9">
        <v>3.2443587465077098E-9</v>
      </c>
      <c r="H446" s="9" t="s">
        <v>457</v>
      </c>
    </row>
    <row r="447" spans="1:8" ht="18.75">
      <c r="A447" s="134"/>
      <c r="B447" s="8" t="s">
        <v>393</v>
      </c>
      <c r="C447" s="9">
        <v>0.53652494849999999</v>
      </c>
      <c r="D447" s="9">
        <v>0.75037358499999995</v>
      </c>
      <c r="E447" s="9">
        <v>-8.5458442174124496</v>
      </c>
      <c r="F447" s="9">
        <v>2339</v>
      </c>
      <c r="G447" s="9">
        <v>2.2647940141227099E-17</v>
      </c>
      <c r="H447" s="9" t="s">
        <v>457</v>
      </c>
    </row>
    <row r="448" spans="1:8" ht="18.75">
      <c r="A448" s="134"/>
      <c r="B448" s="8" t="s">
        <v>394</v>
      </c>
      <c r="C448" s="9">
        <v>0.354282088</v>
      </c>
      <c r="D448" s="9">
        <v>0.48227287499999999</v>
      </c>
      <c r="E448" s="9">
        <v>-9.3499978076817793</v>
      </c>
      <c r="F448" s="9">
        <v>2514</v>
      </c>
      <c r="G448" s="9">
        <v>1.8738912854700201E-20</v>
      </c>
      <c r="H448" s="9" t="s">
        <v>457</v>
      </c>
    </row>
    <row r="449" spans="1:8" ht="18.75">
      <c r="A449" s="134"/>
      <c r="B449" s="8" t="s">
        <v>395</v>
      </c>
      <c r="C449" s="9">
        <v>0.44995843499999999</v>
      </c>
      <c r="D449" s="9">
        <v>0.5808849895</v>
      </c>
      <c r="E449" s="9">
        <v>-9.2102770519553498</v>
      </c>
      <c r="F449" s="9">
        <v>2481</v>
      </c>
      <c r="G449" s="9">
        <v>6.7210308225672995E-20</v>
      </c>
      <c r="H449" s="9" t="s">
        <v>457</v>
      </c>
    </row>
    <row r="450" spans="1:8" ht="18.75">
      <c r="A450" s="134"/>
      <c r="B450" s="8" t="s">
        <v>396</v>
      </c>
      <c r="C450" s="9">
        <v>0.48619276150000001</v>
      </c>
      <c r="D450" s="9">
        <v>0.66282322900000001</v>
      </c>
      <c r="E450" s="9">
        <v>-8.9335184778586694</v>
      </c>
      <c r="F450" s="9">
        <v>2457</v>
      </c>
      <c r="G450" s="9">
        <v>7.90695946886303E-19</v>
      </c>
      <c r="H450" s="9" t="s">
        <v>457</v>
      </c>
    </row>
    <row r="451" spans="1:8" ht="18.75">
      <c r="A451" s="134"/>
      <c r="B451" s="8" t="s">
        <v>397</v>
      </c>
      <c r="C451" s="9">
        <v>0.60269343799999997</v>
      </c>
      <c r="D451" s="9">
        <v>0.77786570700000002</v>
      </c>
      <c r="E451" s="9">
        <v>-7.4256996461096003</v>
      </c>
      <c r="F451" s="9">
        <v>2380</v>
      </c>
      <c r="G451" s="9">
        <v>1.55406940572466E-13</v>
      </c>
      <c r="H451" s="9" t="s">
        <v>457</v>
      </c>
    </row>
    <row r="452" spans="1:8" ht="18.75">
      <c r="A452" s="134"/>
      <c r="B452" s="8" t="s">
        <v>398</v>
      </c>
      <c r="C452" s="9">
        <v>0.4632609855</v>
      </c>
      <c r="D452" s="9">
        <v>0.47987138000000001</v>
      </c>
      <c r="E452" s="9">
        <v>-1.4354793232023599</v>
      </c>
      <c r="F452" s="9">
        <v>2517</v>
      </c>
      <c r="G452" s="9">
        <v>0.15127480938432</v>
      </c>
      <c r="H452" s="9" t="s">
        <v>458</v>
      </c>
    </row>
    <row r="453" spans="1:8" ht="18.75">
      <c r="A453" s="134"/>
      <c r="B453" s="8" t="s">
        <v>399</v>
      </c>
      <c r="C453" s="9">
        <v>0.57040018100000001</v>
      </c>
      <c r="D453" s="9">
        <v>0.60670814799999995</v>
      </c>
      <c r="E453" s="9">
        <v>-2.0858250742808</v>
      </c>
      <c r="F453" s="9">
        <v>2468</v>
      </c>
      <c r="G453" s="9">
        <v>3.7096943984345598E-2</v>
      </c>
      <c r="H453" s="9" t="s">
        <v>457</v>
      </c>
    </row>
    <row r="454" spans="1:8" ht="18.75">
      <c r="A454" s="134"/>
      <c r="B454" s="8" t="s">
        <v>400</v>
      </c>
      <c r="C454" s="9">
        <v>0.72858941700000002</v>
      </c>
      <c r="D454" s="9">
        <v>0.82251479199999999</v>
      </c>
      <c r="E454" s="9">
        <v>-3.8012244270261601</v>
      </c>
      <c r="F454" s="9">
        <v>2322</v>
      </c>
      <c r="G454" s="9">
        <v>1.4768968233652401E-4</v>
      </c>
      <c r="H454" s="9" t="s">
        <v>457</v>
      </c>
    </row>
    <row r="455" spans="1:8" ht="18.75">
      <c r="A455" s="134"/>
      <c r="B455" s="8" t="s">
        <v>401</v>
      </c>
      <c r="C455" s="9">
        <v>0.84916970349999998</v>
      </c>
      <c r="D455" s="9">
        <v>0.99965712549999997</v>
      </c>
      <c r="E455" s="9">
        <v>-4.5552446036522696</v>
      </c>
      <c r="F455" s="9">
        <v>2313</v>
      </c>
      <c r="G455" s="9">
        <v>5.5043160548435398E-6</v>
      </c>
      <c r="H455" s="9" t="s">
        <v>457</v>
      </c>
    </row>
    <row r="456" spans="1:8" ht="18.75">
      <c r="A456" s="134"/>
      <c r="B456" s="8" t="s">
        <v>402</v>
      </c>
      <c r="C456" s="9">
        <v>0.44913809249999997</v>
      </c>
      <c r="D456" s="9">
        <v>0.50358944149999996</v>
      </c>
      <c r="E456" s="9">
        <v>-2.1795592485026298</v>
      </c>
      <c r="F456" s="9">
        <v>2503</v>
      </c>
      <c r="G456" s="9">
        <v>2.9383068585577099E-2</v>
      </c>
      <c r="H456" s="9" t="s">
        <v>457</v>
      </c>
    </row>
    <row r="457" spans="1:8" ht="18.75">
      <c r="A457" s="134"/>
      <c r="B457" s="8" t="s">
        <v>403</v>
      </c>
      <c r="C457" s="9">
        <v>0.54365164649999997</v>
      </c>
      <c r="D457" s="9">
        <v>0.61562765350000004</v>
      </c>
      <c r="E457" s="9">
        <v>-2.2217077387753599</v>
      </c>
      <c r="F457" s="9">
        <v>2469</v>
      </c>
      <c r="G457" s="9">
        <v>2.6393408108028999E-2</v>
      </c>
      <c r="H457" s="9" t="s">
        <v>457</v>
      </c>
    </row>
    <row r="458" spans="1:8" ht="18.75">
      <c r="A458" s="134"/>
      <c r="B458" s="8" t="s">
        <v>404</v>
      </c>
      <c r="C458" s="9">
        <v>0.73885458000000004</v>
      </c>
      <c r="D458" s="9">
        <v>0.79215517349999998</v>
      </c>
      <c r="E458" s="9">
        <v>-5.0875453548808904</v>
      </c>
      <c r="F458" s="9">
        <v>2387</v>
      </c>
      <c r="G458" s="9">
        <v>3.9096849661828499E-7</v>
      </c>
      <c r="H458" s="9" t="s">
        <v>457</v>
      </c>
    </row>
    <row r="459" spans="1:8" ht="18.75">
      <c r="A459" s="134"/>
      <c r="B459" s="8" t="s">
        <v>405</v>
      </c>
      <c r="C459" s="9">
        <v>0.88162636999999999</v>
      </c>
      <c r="D459" s="9">
        <v>0.99598970099999995</v>
      </c>
      <c r="E459" s="9">
        <v>-3.7147174948772701</v>
      </c>
      <c r="F459" s="9">
        <v>2336</v>
      </c>
      <c r="G459" s="9">
        <v>2.0820076834378101E-4</v>
      </c>
      <c r="H459" s="9" t="s">
        <v>457</v>
      </c>
    </row>
  </sheetData>
  <autoFilter ref="A3:H459" xr:uid="{00000000-0009-0000-0000-00000A000000}"/>
  <mergeCells count="20">
    <mergeCell ref="A340:A363"/>
    <mergeCell ref="A364:A387"/>
    <mergeCell ref="A388:A411"/>
    <mergeCell ref="A412:A435"/>
    <mergeCell ref="A436:A459"/>
    <mergeCell ref="A220:A243"/>
    <mergeCell ref="A244:A267"/>
    <mergeCell ref="A268:A291"/>
    <mergeCell ref="A292:A315"/>
    <mergeCell ref="A316:A339"/>
    <mergeCell ref="A100:A123"/>
    <mergeCell ref="A124:A147"/>
    <mergeCell ref="A148:A171"/>
    <mergeCell ref="A172:A195"/>
    <mergeCell ref="A196:A219"/>
    <mergeCell ref="A2:H2"/>
    <mergeCell ref="A4:A27"/>
    <mergeCell ref="A28:A51"/>
    <mergeCell ref="A52:A75"/>
    <mergeCell ref="A76:A9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
  <sheetViews>
    <sheetView workbookViewId="0"/>
  </sheetViews>
  <sheetFormatPr defaultColWidth="8.7109375" defaultRowHeight="15"/>
  <cols>
    <col min="1" max="1" width="12.7109375" customWidth="1"/>
    <col min="2" max="7" width="23.7109375" customWidth="1"/>
    <col min="8" max="8" width="45.140625" customWidth="1"/>
  </cols>
  <sheetData>
    <row r="1" spans="1:8" ht="18.75">
      <c r="A1" s="1" t="s">
        <v>20</v>
      </c>
    </row>
    <row r="2" spans="1:8" ht="51.75">
      <c r="A2" s="60" t="s">
        <v>1</v>
      </c>
      <c r="B2" s="121" t="s">
        <v>21</v>
      </c>
      <c r="C2" s="121" t="s">
        <v>22</v>
      </c>
      <c r="D2" s="121" t="s">
        <v>23</v>
      </c>
      <c r="E2" s="121" t="s">
        <v>24</v>
      </c>
      <c r="F2" s="121" t="s">
        <v>25</v>
      </c>
      <c r="G2" s="121" t="s">
        <v>26</v>
      </c>
      <c r="H2" s="122" t="s">
        <v>27</v>
      </c>
    </row>
    <row r="3" spans="1:8" ht="17.25">
      <c r="A3" s="123" t="s">
        <v>28</v>
      </c>
      <c r="B3" s="9">
        <v>5018</v>
      </c>
      <c r="C3" s="9" t="s">
        <v>29</v>
      </c>
      <c r="D3" s="9" t="s">
        <v>29</v>
      </c>
      <c r="E3" s="9">
        <v>4406</v>
      </c>
      <c r="F3" s="9">
        <v>2026</v>
      </c>
      <c r="G3" s="9">
        <v>4308</v>
      </c>
      <c r="H3" s="67">
        <v>1370</v>
      </c>
    </row>
    <row r="4" spans="1:8" ht="17.25">
      <c r="A4" s="123" t="s">
        <v>30</v>
      </c>
      <c r="B4" s="9">
        <v>3631</v>
      </c>
      <c r="C4" s="9">
        <v>3119</v>
      </c>
      <c r="D4" s="9">
        <v>1932</v>
      </c>
      <c r="E4" s="9" t="s">
        <v>29</v>
      </c>
      <c r="F4" s="9" t="s">
        <v>29</v>
      </c>
      <c r="G4" s="9">
        <v>2954</v>
      </c>
      <c r="H4" s="67">
        <v>926</v>
      </c>
    </row>
    <row r="5" spans="1:8" ht="17.25">
      <c r="A5" s="124" t="s">
        <v>31</v>
      </c>
      <c r="B5" s="71">
        <v>2442</v>
      </c>
      <c r="C5" s="71">
        <v>1754</v>
      </c>
      <c r="D5" s="71">
        <v>1125</v>
      </c>
      <c r="E5" s="71">
        <v>1597</v>
      </c>
      <c r="F5" s="71">
        <v>709</v>
      </c>
      <c r="G5" s="71" t="s">
        <v>29</v>
      </c>
      <c r="H5" s="72" t="s">
        <v>29</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57"/>
  <sheetViews>
    <sheetView workbookViewId="0"/>
  </sheetViews>
  <sheetFormatPr defaultColWidth="8.85546875" defaultRowHeight="17.25"/>
  <cols>
    <col min="1" max="1" width="27.28515625" style="8" customWidth="1"/>
    <col min="2" max="8" width="18.42578125" style="8" customWidth="1"/>
    <col min="9" max="9" width="25" style="8" customWidth="1"/>
    <col min="10" max="10" width="20.140625" style="8" customWidth="1"/>
    <col min="11" max="16" width="18.5703125" style="8" customWidth="1"/>
    <col min="17" max="17" width="25.28515625" style="8" customWidth="1"/>
    <col min="18" max="24" width="21.7109375" style="8" customWidth="1"/>
    <col min="25" max="25" width="23" style="8" customWidth="1"/>
    <col min="26" max="16384" width="8.85546875" style="8"/>
  </cols>
  <sheetData>
    <row r="1" spans="1:25" ht="18.75">
      <c r="A1" s="1" t="s">
        <v>32</v>
      </c>
    </row>
    <row r="2" spans="1:25">
      <c r="A2" s="129" t="s">
        <v>28</v>
      </c>
      <c r="B2" s="130"/>
      <c r="C2" s="130"/>
      <c r="D2" s="130"/>
      <c r="E2" s="130"/>
      <c r="F2" s="130"/>
      <c r="G2" s="130"/>
      <c r="H2" s="130"/>
      <c r="I2" s="131"/>
      <c r="J2" s="129" t="s">
        <v>31</v>
      </c>
      <c r="K2" s="132"/>
      <c r="L2" s="132"/>
      <c r="M2" s="132"/>
      <c r="N2" s="132"/>
      <c r="O2" s="132"/>
      <c r="P2" s="132"/>
      <c r="Q2" s="133"/>
      <c r="R2" s="129" t="s">
        <v>30</v>
      </c>
      <c r="S2" s="132"/>
      <c r="T2" s="132"/>
      <c r="U2" s="132"/>
      <c r="V2" s="132"/>
      <c r="W2" s="132"/>
      <c r="X2" s="132"/>
      <c r="Y2" s="133"/>
    </row>
    <row r="3" spans="1:25" s="90" customFormat="1">
      <c r="A3" s="2" t="s">
        <v>33</v>
      </c>
      <c r="B3" s="4" t="s">
        <v>34</v>
      </c>
      <c r="C3" s="4" t="s">
        <v>35</v>
      </c>
      <c r="D3" s="4" t="s">
        <v>36</v>
      </c>
      <c r="E3" s="4" t="s">
        <v>37</v>
      </c>
      <c r="F3" s="4" t="s">
        <v>38</v>
      </c>
      <c r="G3" s="4" t="s">
        <v>39</v>
      </c>
      <c r="H3" s="4" t="s">
        <v>40</v>
      </c>
      <c r="I3" s="6" t="s">
        <v>41</v>
      </c>
      <c r="J3" s="4" t="s">
        <v>33</v>
      </c>
      <c r="K3" s="4" t="s">
        <v>35</v>
      </c>
      <c r="L3" s="4" t="s">
        <v>36</v>
      </c>
      <c r="M3" s="4" t="s">
        <v>34</v>
      </c>
      <c r="N3" s="4" t="s">
        <v>38</v>
      </c>
      <c r="O3" s="4" t="s">
        <v>39</v>
      </c>
      <c r="P3" s="4" t="s">
        <v>40</v>
      </c>
      <c r="Q3" s="4" t="s">
        <v>41</v>
      </c>
      <c r="R3" s="2" t="s">
        <v>33</v>
      </c>
      <c r="S3" s="4" t="s">
        <v>35</v>
      </c>
      <c r="T3" s="4" t="s">
        <v>36</v>
      </c>
      <c r="U3" s="4" t="s">
        <v>42</v>
      </c>
      <c r="V3" s="4" t="s">
        <v>38</v>
      </c>
      <c r="W3" s="4" t="s">
        <v>39</v>
      </c>
      <c r="X3" s="4" t="s">
        <v>40</v>
      </c>
      <c r="Y3" s="6" t="s">
        <v>41</v>
      </c>
    </row>
    <row r="4" spans="1:25">
      <c r="A4" s="134" t="s">
        <v>43</v>
      </c>
      <c r="B4" s="9" t="s">
        <v>44</v>
      </c>
      <c r="C4" s="9" t="s">
        <v>45</v>
      </c>
      <c r="D4" s="9" t="s">
        <v>46</v>
      </c>
      <c r="E4" s="9" t="s">
        <v>47</v>
      </c>
      <c r="F4" s="9" t="s">
        <v>48</v>
      </c>
      <c r="G4" s="9" t="s">
        <v>49</v>
      </c>
      <c r="H4" s="107">
        <v>75029712</v>
      </c>
      <c r="I4" s="109">
        <v>0.86950000000000005</v>
      </c>
      <c r="J4" s="110" t="s">
        <v>50</v>
      </c>
      <c r="K4" s="63" t="s">
        <v>45</v>
      </c>
      <c r="L4" s="63" t="s">
        <v>51</v>
      </c>
      <c r="M4" s="63" t="s">
        <v>52</v>
      </c>
      <c r="N4" s="63" t="s">
        <v>53</v>
      </c>
      <c r="O4" s="63" t="s">
        <v>54</v>
      </c>
      <c r="P4" s="111">
        <v>48076948</v>
      </c>
      <c r="Q4" s="120">
        <v>0.69779999999999998</v>
      </c>
      <c r="R4" s="9" t="s">
        <v>55</v>
      </c>
      <c r="S4" s="9" t="s">
        <v>45</v>
      </c>
      <c r="T4" s="9" t="s">
        <v>51</v>
      </c>
      <c r="U4" s="9" t="s">
        <v>56</v>
      </c>
      <c r="V4" s="9" t="s">
        <v>57</v>
      </c>
      <c r="W4" s="9" t="s">
        <v>58</v>
      </c>
      <c r="X4" s="107">
        <v>46345856</v>
      </c>
      <c r="Y4" s="109">
        <v>0.90920000000000001</v>
      </c>
    </row>
    <row r="5" spans="1:25">
      <c r="A5" s="134"/>
      <c r="B5" s="9" t="s">
        <v>59</v>
      </c>
      <c r="C5" s="9" t="s">
        <v>45</v>
      </c>
      <c r="D5" s="9" t="s">
        <v>46</v>
      </c>
      <c r="E5" s="9" t="s">
        <v>60</v>
      </c>
      <c r="F5" s="9" t="s">
        <v>61</v>
      </c>
      <c r="G5" s="9" t="s">
        <v>49</v>
      </c>
      <c r="H5" s="107">
        <v>60031471</v>
      </c>
      <c r="I5" s="109">
        <v>0.92620000000000002</v>
      </c>
      <c r="J5" s="112" t="s">
        <v>62</v>
      </c>
      <c r="K5" s="9" t="s">
        <v>45</v>
      </c>
      <c r="L5" s="9" t="s">
        <v>51</v>
      </c>
      <c r="M5" s="9" t="s">
        <v>63</v>
      </c>
      <c r="N5" s="9" t="s">
        <v>64</v>
      </c>
      <c r="O5" s="9" t="s">
        <v>65</v>
      </c>
      <c r="P5" s="107">
        <v>50836724</v>
      </c>
      <c r="Q5" s="109">
        <v>0.7016</v>
      </c>
      <c r="R5" s="9" t="s">
        <v>66</v>
      </c>
      <c r="S5" s="9" t="s">
        <v>45</v>
      </c>
      <c r="T5" s="9" t="s">
        <v>51</v>
      </c>
      <c r="U5" s="9" t="s">
        <v>67</v>
      </c>
      <c r="V5" s="9" t="s">
        <v>68</v>
      </c>
      <c r="W5" s="9" t="s">
        <v>58</v>
      </c>
      <c r="X5" s="107">
        <v>47955909</v>
      </c>
      <c r="Y5" s="109">
        <v>0.92579999999999996</v>
      </c>
    </row>
    <row r="6" spans="1:25">
      <c r="A6" s="134"/>
      <c r="B6" s="9" t="s">
        <v>69</v>
      </c>
      <c r="C6" s="9" t="s">
        <v>45</v>
      </c>
      <c r="D6" s="9" t="s">
        <v>46</v>
      </c>
      <c r="E6" s="9" t="s">
        <v>70</v>
      </c>
      <c r="F6" s="9" t="s">
        <v>71</v>
      </c>
      <c r="G6" s="9" t="s">
        <v>49</v>
      </c>
      <c r="H6" s="107">
        <v>46075929</v>
      </c>
      <c r="I6" s="109">
        <v>0.92600000000000005</v>
      </c>
      <c r="J6" s="112" t="s">
        <v>72</v>
      </c>
      <c r="K6" s="9" t="s">
        <v>45</v>
      </c>
      <c r="L6" s="9" t="s">
        <v>51</v>
      </c>
      <c r="M6" s="9" t="s">
        <v>73</v>
      </c>
      <c r="N6" s="9" t="s">
        <v>74</v>
      </c>
      <c r="O6" s="9" t="s">
        <v>75</v>
      </c>
      <c r="P6" s="107">
        <v>48812801</v>
      </c>
      <c r="Q6" s="109">
        <v>0.68740000000000001</v>
      </c>
      <c r="R6" s="9" t="s">
        <v>76</v>
      </c>
      <c r="S6" s="9" t="s">
        <v>45</v>
      </c>
      <c r="T6" s="9" t="s">
        <v>51</v>
      </c>
      <c r="U6" s="9" t="s">
        <v>77</v>
      </c>
      <c r="V6" s="9" t="s">
        <v>78</v>
      </c>
      <c r="W6" s="9" t="s">
        <v>58</v>
      </c>
      <c r="X6" s="107">
        <v>46405704</v>
      </c>
      <c r="Y6" s="109">
        <v>0.94210000000000005</v>
      </c>
    </row>
    <row r="7" spans="1:25">
      <c r="A7" s="134"/>
      <c r="B7" s="9" t="s">
        <v>79</v>
      </c>
      <c r="C7" s="9" t="s">
        <v>45</v>
      </c>
      <c r="D7" s="9" t="s">
        <v>46</v>
      </c>
      <c r="E7" s="9" t="s">
        <v>80</v>
      </c>
      <c r="F7" s="9" t="s">
        <v>81</v>
      </c>
      <c r="G7" s="9" t="s">
        <v>49</v>
      </c>
      <c r="H7" s="107">
        <v>56456151</v>
      </c>
      <c r="I7" s="109">
        <v>0.92469999999999997</v>
      </c>
      <c r="J7" s="112" t="s">
        <v>82</v>
      </c>
      <c r="K7" s="9" t="s">
        <v>45</v>
      </c>
      <c r="L7" s="9" t="s">
        <v>51</v>
      </c>
      <c r="M7" s="9" t="s">
        <v>83</v>
      </c>
      <c r="N7" s="9" t="s">
        <v>84</v>
      </c>
      <c r="O7" s="9" t="s">
        <v>85</v>
      </c>
      <c r="P7" s="107">
        <v>47540451</v>
      </c>
      <c r="Q7" s="109">
        <v>0.67900000000000005</v>
      </c>
      <c r="R7" s="9" t="s">
        <v>43</v>
      </c>
      <c r="S7" s="9" t="s">
        <v>45</v>
      </c>
      <c r="T7" s="9" t="s">
        <v>51</v>
      </c>
      <c r="U7" s="9" t="s">
        <v>86</v>
      </c>
      <c r="V7" s="9" t="s">
        <v>87</v>
      </c>
      <c r="W7" s="9" t="s">
        <v>88</v>
      </c>
      <c r="X7" s="107">
        <v>75467971</v>
      </c>
      <c r="Y7" s="109">
        <v>0.82369999999999999</v>
      </c>
    </row>
    <row r="8" spans="1:25">
      <c r="A8" s="134"/>
      <c r="B8" s="9" t="s">
        <v>89</v>
      </c>
      <c r="C8" s="9" t="s">
        <v>45</v>
      </c>
      <c r="D8" s="9" t="s">
        <v>46</v>
      </c>
      <c r="E8" s="9" t="s">
        <v>90</v>
      </c>
      <c r="F8" s="9" t="s">
        <v>91</v>
      </c>
      <c r="G8" s="9" t="s">
        <v>49</v>
      </c>
      <c r="H8" s="107">
        <v>54204723</v>
      </c>
      <c r="I8" s="109">
        <v>0.92059999999999997</v>
      </c>
      <c r="J8" s="112" t="s">
        <v>92</v>
      </c>
      <c r="K8" s="9" t="s">
        <v>45</v>
      </c>
      <c r="L8" s="9" t="s">
        <v>51</v>
      </c>
      <c r="M8" s="9" t="s">
        <v>93</v>
      </c>
      <c r="N8" s="9" t="s">
        <v>94</v>
      </c>
      <c r="O8" s="9" t="s">
        <v>95</v>
      </c>
      <c r="P8" s="107">
        <v>53376396</v>
      </c>
      <c r="Q8" s="109">
        <v>0.93430000000000002</v>
      </c>
      <c r="R8" s="71" t="s">
        <v>96</v>
      </c>
      <c r="S8" s="71" t="s">
        <v>45</v>
      </c>
      <c r="T8" s="71" t="s">
        <v>51</v>
      </c>
      <c r="U8" s="71" t="s">
        <v>97</v>
      </c>
      <c r="V8" s="71" t="s">
        <v>98</v>
      </c>
      <c r="W8" s="71" t="s">
        <v>88</v>
      </c>
      <c r="X8" s="108">
        <v>73329611</v>
      </c>
      <c r="Y8" s="119">
        <v>0.82069999999999999</v>
      </c>
    </row>
    <row r="9" spans="1:25">
      <c r="A9" s="134" t="s">
        <v>99</v>
      </c>
      <c r="B9" s="9" t="s">
        <v>100</v>
      </c>
      <c r="C9" s="9" t="s">
        <v>45</v>
      </c>
      <c r="D9" s="9" t="s">
        <v>46</v>
      </c>
      <c r="E9" s="9" t="s">
        <v>101</v>
      </c>
      <c r="F9" s="9" t="s">
        <v>102</v>
      </c>
      <c r="G9" s="9" t="s">
        <v>49</v>
      </c>
      <c r="H9" s="107">
        <v>11645861</v>
      </c>
      <c r="I9" s="109">
        <v>0.90759999999999996</v>
      </c>
      <c r="J9" s="112" t="s">
        <v>103</v>
      </c>
      <c r="K9" s="9" t="s">
        <v>45</v>
      </c>
      <c r="L9" s="9" t="s">
        <v>51</v>
      </c>
      <c r="M9" s="113" t="s">
        <v>104</v>
      </c>
      <c r="N9" s="113" t="s">
        <v>105</v>
      </c>
      <c r="O9" s="113" t="s">
        <v>106</v>
      </c>
      <c r="P9" s="114">
        <v>54226428</v>
      </c>
      <c r="Q9" s="109">
        <v>0.9335</v>
      </c>
    </row>
    <row r="10" spans="1:25">
      <c r="A10" s="134"/>
      <c r="B10" s="9" t="s">
        <v>107</v>
      </c>
      <c r="C10" s="9" t="s">
        <v>45</v>
      </c>
      <c r="D10" s="9" t="s">
        <v>46</v>
      </c>
      <c r="E10" s="9" t="s">
        <v>108</v>
      </c>
      <c r="F10" s="9" t="s">
        <v>109</v>
      </c>
      <c r="G10" s="9" t="s">
        <v>49</v>
      </c>
      <c r="H10" s="107">
        <v>52537714</v>
      </c>
      <c r="I10" s="109">
        <v>0.92610000000000003</v>
      </c>
      <c r="J10" s="112" t="s">
        <v>110</v>
      </c>
      <c r="K10" s="9" t="s">
        <v>45</v>
      </c>
      <c r="L10" s="9" t="s">
        <v>51</v>
      </c>
      <c r="M10" s="9" t="s">
        <v>111</v>
      </c>
      <c r="N10" s="9" t="s">
        <v>112</v>
      </c>
      <c r="O10" s="9" t="s">
        <v>113</v>
      </c>
      <c r="P10" s="107">
        <v>70413258</v>
      </c>
      <c r="Q10" s="109">
        <v>0.93989999999999996</v>
      </c>
    </row>
    <row r="11" spans="1:25">
      <c r="A11" s="134"/>
      <c r="B11" s="9" t="s">
        <v>114</v>
      </c>
      <c r="C11" s="9" t="s">
        <v>45</v>
      </c>
      <c r="D11" s="9" t="s">
        <v>46</v>
      </c>
      <c r="E11" s="9" t="s">
        <v>115</v>
      </c>
      <c r="F11" s="9" t="s">
        <v>116</v>
      </c>
      <c r="G11" s="9" t="s">
        <v>49</v>
      </c>
      <c r="H11" s="107">
        <v>43623075</v>
      </c>
      <c r="I11" s="109">
        <v>0.92449999999999999</v>
      </c>
      <c r="J11" s="112" t="s">
        <v>117</v>
      </c>
      <c r="K11" s="9" t="s">
        <v>45</v>
      </c>
      <c r="L11" s="9" t="s">
        <v>51</v>
      </c>
      <c r="M11" s="9" t="s">
        <v>118</v>
      </c>
      <c r="N11" s="9" t="s">
        <v>119</v>
      </c>
      <c r="O11" s="9" t="s">
        <v>120</v>
      </c>
      <c r="P11" s="107">
        <v>68980737</v>
      </c>
      <c r="Q11" s="109">
        <v>0.93520000000000003</v>
      </c>
    </row>
    <row r="12" spans="1:25">
      <c r="A12" s="134"/>
      <c r="B12" s="9" t="s">
        <v>121</v>
      </c>
      <c r="C12" s="9" t="s">
        <v>45</v>
      </c>
      <c r="D12" s="9" t="s">
        <v>46</v>
      </c>
      <c r="E12" s="9" t="s">
        <v>122</v>
      </c>
      <c r="F12" s="9" t="s">
        <v>123</v>
      </c>
      <c r="G12" s="9" t="s">
        <v>49</v>
      </c>
      <c r="H12" s="107">
        <v>46090104</v>
      </c>
      <c r="I12" s="109">
        <v>0.91969999999999996</v>
      </c>
      <c r="J12" s="115" t="s">
        <v>124</v>
      </c>
      <c r="K12" s="71" t="s">
        <v>45</v>
      </c>
      <c r="L12" s="71" t="s">
        <v>51</v>
      </c>
      <c r="M12" s="116" t="s">
        <v>125</v>
      </c>
      <c r="N12" s="116" t="s">
        <v>126</v>
      </c>
      <c r="O12" s="116" t="s">
        <v>127</v>
      </c>
      <c r="P12" s="117">
        <v>59155183</v>
      </c>
      <c r="Q12" s="119">
        <v>0.96409999999999996</v>
      </c>
    </row>
    <row r="13" spans="1:25">
      <c r="A13" s="134"/>
      <c r="B13" s="9" t="s">
        <v>128</v>
      </c>
      <c r="C13" s="9" t="s">
        <v>45</v>
      </c>
      <c r="D13" s="9" t="s">
        <v>46</v>
      </c>
      <c r="E13" s="9" t="s">
        <v>129</v>
      </c>
      <c r="F13" s="9" t="s">
        <v>130</v>
      </c>
      <c r="G13" s="9" t="s">
        <v>49</v>
      </c>
      <c r="H13" s="107">
        <v>46386692</v>
      </c>
      <c r="I13" s="109">
        <v>0.92269999999999996</v>
      </c>
    </row>
    <row r="14" spans="1:25">
      <c r="A14" s="7" t="s">
        <v>131</v>
      </c>
      <c r="B14" s="9" t="s">
        <v>132</v>
      </c>
      <c r="C14" s="9" t="s">
        <v>45</v>
      </c>
      <c r="D14" s="9" t="s">
        <v>51</v>
      </c>
      <c r="E14" s="9" t="s">
        <v>133</v>
      </c>
      <c r="F14" s="9" t="s">
        <v>134</v>
      </c>
      <c r="G14" s="9" t="s">
        <v>49</v>
      </c>
      <c r="H14" s="107">
        <v>41837799</v>
      </c>
      <c r="I14" s="109">
        <v>0.94499999999999995</v>
      </c>
      <c r="O14" s="118"/>
      <c r="P14" s="118"/>
    </row>
    <row r="15" spans="1:25">
      <c r="A15" s="7" t="s">
        <v>135</v>
      </c>
      <c r="B15" s="9" t="s">
        <v>136</v>
      </c>
      <c r="C15" s="9" t="s">
        <v>45</v>
      </c>
      <c r="D15" s="9" t="s">
        <v>51</v>
      </c>
      <c r="E15" s="9" t="s">
        <v>137</v>
      </c>
      <c r="F15" s="9" t="s">
        <v>138</v>
      </c>
      <c r="G15" s="9" t="s">
        <v>49</v>
      </c>
      <c r="H15" s="107">
        <v>48171699</v>
      </c>
      <c r="I15" s="109">
        <v>0.94920000000000004</v>
      </c>
      <c r="O15" s="118"/>
      <c r="P15" s="118"/>
    </row>
    <row r="16" spans="1:25">
      <c r="A16" s="134" t="s">
        <v>139</v>
      </c>
      <c r="B16" s="9" t="s">
        <v>140</v>
      </c>
      <c r="C16" s="9" t="s">
        <v>45</v>
      </c>
      <c r="D16" s="9" t="s">
        <v>46</v>
      </c>
      <c r="E16" s="9" t="s">
        <v>141</v>
      </c>
      <c r="F16" s="9" t="s">
        <v>142</v>
      </c>
      <c r="G16" s="9" t="s">
        <v>49</v>
      </c>
      <c r="H16" s="107">
        <v>59647209</v>
      </c>
      <c r="I16" s="109">
        <v>0.96650000000000003</v>
      </c>
    </row>
    <row r="17" spans="1:9">
      <c r="A17" s="134"/>
      <c r="B17" s="9" t="s">
        <v>143</v>
      </c>
      <c r="C17" s="9" t="s">
        <v>45</v>
      </c>
      <c r="D17" s="9" t="s">
        <v>51</v>
      </c>
      <c r="E17" s="9" t="s">
        <v>144</v>
      </c>
      <c r="F17" s="9" t="s">
        <v>145</v>
      </c>
      <c r="G17" s="9" t="s">
        <v>49</v>
      </c>
      <c r="H17" s="107">
        <v>49668297</v>
      </c>
      <c r="I17" s="109">
        <v>0.96430000000000005</v>
      </c>
    </row>
    <row r="18" spans="1:9">
      <c r="A18" s="134"/>
      <c r="B18" s="9" t="s">
        <v>146</v>
      </c>
      <c r="C18" s="9" t="s">
        <v>45</v>
      </c>
      <c r="D18" s="9" t="s">
        <v>51</v>
      </c>
      <c r="E18" s="9" t="s">
        <v>147</v>
      </c>
      <c r="F18" s="9" t="s">
        <v>148</v>
      </c>
      <c r="G18" s="9" t="s">
        <v>49</v>
      </c>
      <c r="H18" s="107">
        <v>32909312</v>
      </c>
      <c r="I18" s="109">
        <v>0.95309999999999995</v>
      </c>
    </row>
    <row r="19" spans="1:9">
      <c r="A19" s="134"/>
      <c r="B19" s="9" t="s">
        <v>149</v>
      </c>
      <c r="C19" s="9" t="s">
        <v>45</v>
      </c>
      <c r="D19" s="9" t="s">
        <v>51</v>
      </c>
      <c r="E19" s="9" t="s">
        <v>150</v>
      </c>
      <c r="F19" s="9" t="s">
        <v>151</v>
      </c>
      <c r="G19" s="9" t="s">
        <v>49</v>
      </c>
      <c r="H19" s="107">
        <v>26857495</v>
      </c>
      <c r="I19" s="109">
        <v>0.96409999999999996</v>
      </c>
    </row>
    <row r="20" spans="1:9">
      <c r="A20" s="134"/>
      <c r="B20" s="9" t="s">
        <v>152</v>
      </c>
      <c r="C20" s="9" t="s">
        <v>45</v>
      </c>
      <c r="D20" s="9" t="s">
        <v>51</v>
      </c>
      <c r="E20" s="9" t="s">
        <v>153</v>
      </c>
      <c r="F20" s="9" t="s">
        <v>154</v>
      </c>
      <c r="G20" s="9" t="s">
        <v>49</v>
      </c>
      <c r="H20" s="107">
        <v>11293763</v>
      </c>
      <c r="I20" s="109">
        <v>0.92359999999999998</v>
      </c>
    </row>
    <row r="21" spans="1:9">
      <c r="A21" s="134" t="s">
        <v>76</v>
      </c>
      <c r="B21" s="9" t="s">
        <v>155</v>
      </c>
      <c r="C21" s="9" t="s">
        <v>45</v>
      </c>
      <c r="D21" s="9" t="s">
        <v>51</v>
      </c>
      <c r="E21" s="9" t="s">
        <v>156</v>
      </c>
      <c r="F21" s="9" t="s">
        <v>157</v>
      </c>
      <c r="G21" s="9" t="s">
        <v>49</v>
      </c>
      <c r="H21" s="107">
        <v>36355997</v>
      </c>
      <c r="I21" s="109">
        <v>0.93720000000000003</v>
      </c>
    </row>
    <row r="22" spans="1:9">
      <c r="A22" s="134"/>
      <c r="B22" s="9" t="s">
        <v>158</v>
      </c>
      <c r="C22" s="9" t="s">
        <v>45</v>
      </c>
      <c r="D22" s="9" t="s">
        <v>51</v>
      </c>
      <c r="E22" s="9" t="s">
        <v>159</v>
      </c>
      <c r="F22" s="9" t="s">
        <v>160</v>
      </c>
      <c r="G22" s="9" t="s">
        <v>49</v>
      </c>
      <c r="H22" s="107">
        <v>40502477</v>
      </c>
      <c r="I22" s="109">
        <v>0.92179999999999995</v>
      </c>
    </row>
    <row r="23" spans="1:9">
      <c r="A23" s="134"/>
      <c r="B23" s="9" t="s">
        <v>161</v>
      </c>
      <c r="C23" s="9" t="s">
        <v>45</v>
      </c>
      <c r="D23" s="9" t="s">
        <v>51</v>
      </c>
      <c r="E23" s="9" t="s">
        <v>162</v>
      </c>
      <c r="F23" s="9" t="s">
        <v>163</v>
      </c>
      <c r="G23" s="9" t="s">
        <v>49</v>
      </c>
      <c r="H23" s="107">
        <v>46852938</v>
      </c>
      <c r="I23" s="109">
        <v>0.9284</v>
      </c>
    </row>
    <row r="24" spans="1:9">
      <c r="A24" s="134"/>
      <c r="B24" s="9" t="s">
        <v>164</v>
      </c>
      <c r="C24" s="9" t="s">
        <v>45</v>
      </c>
      <c r="D24" s="9" t="s">
        <v>51</v>
      </c>
      <c r="E24" s="9" t="s">
        <v>165</v>
      </c>
      <c r="F24" s="9" t="s">
        <v>166</v>
      </c>
      <c r="G24" s="9" t="s">
        <v>49</v>
      </c>
      <c r="H24" s="107">
        <v>41711587</v>
      </c>
      <c r="I24" s="109">
        <v>0.94159999999999999</v>
      </c>
    </row>
    <row r="25" spans="1:9">
      <c r="A25" s="134"/>
      <c r="B25" s="9" t="s">
        <v>167</v>
      </c>
      <c r="C25" s="9" t="s">
        <v>45</v>
      </c>
      <c r="D25" s="9" t="s">
        <v>51</v>
      </c>
      <c r="E25" s="9" t="s">
        <v>168</v>
      </c>
      <c r="F25" s="9" t="s">
        <v>169</v>
      </c>
      <c r="G25" s="9" t="s">
        <v>49</v>
      </c>
      <c r="H25" s="107">
        <v>53459548</v>
      </c>
      <c r="I25" s="109">
        <v>0.93110000000000004</v>
      </c>
    </row>
    <row r="26" spans="1:9">
      <c r="A26" s="134" t="s">
        <v>50</v>
      </c>
      <c r="B26" s="9" t="s">
        <v>170</v>
      </c>
      <c r="C26" s="9" t="s">
        <v>45</v>
      </c>
      <c r="D26" s="9" t="s">
        <v>51</v>
      </c>
      <c r="E26" s="9" t="s">
        <v>171</v>
      </c>
      <c r="F26" s="9" t="s">
        <v>172</v>
      </c>
      <c r="G26" s="9" t="s">
        <v>173</v>
      </c>
      <c r="H26" s="107">
        <v>59645589</v>
      </c>
      <c r="I26" s="109">
        <v>0.93330000000000002</v>
      </c>
    </row>
    <row r="27" spans="1:9">
      <c r="A27" s="134"/>
      <c r="B27" s="9" t="s">
        <v>174</v>
      </c>
      <c r="C27" s="9" t="s">
        <v>45</v>
      </c>
      <c r="D27" s="9" t="s">
        <v>51</v>
      </c>
      <c r="E27" s="9" t="s">
        <v>171</v>
      </c>
      <c r="F27" s="9" t="s">
        <v>172</v>
      </c>
      <c r="G27" s="9" t="s">
        <v>173</v>
      </c>
      <c r="H27" s="107">
        <v>54674128</v>
      </c>
      <c r="I27" s="109">
        <v>0.93140000000000001</v>
      </c>
    </row>
    <row r="28" spans="1:9">
      <c r="A28" s="134" t="s">
        <v>175</v>
      </c>
      <c r="B28" s="9" t="s">
        <v>176</v>
      </c>
      <c r="C28" s="9" t="s">
        <v>45</v>
      </c>
      <c r="D28" s="9" t="s">
        <v>51</v>
      </c>
      <c r="E28" s="9" t="s">
        <v>177</v>
      </c>
      <c r="F28" s="9" t="s">
        <v>178</v>
      </c>
      <c r="G28" s="9" t="s">
        <v>173</v>
      </c>
      <c r="H28" s="107">
        <v>67220663</v>
      </c>
      <c r="I28" s="109">
        <v>0.93300000000000005</v>
      </c>
    </row>
    <row r="29" spans="1:9">
      <c r="A29" s="134"/>
      <c r="B29" s="9" t="s">
        <v>179</v>
      </c>
      <c r="C29" s="9" t="s">
        <v>45</v>
      </c>
      <c r="D29" s="9" t="s">
        <v>51</v>
      </c>
      <c r="E29" s="9" t="s">
        <v>177</v>
      </c>
      <c r="F29" s="9" t="s">
        <v>178</v>
      </c>
      <c r="G29" s="9" t="s">
        <v>173</v>
      </c>
      <c r="H29" s="107">
        <v>55909688</v>
      </c>
      <c r="I29" s="109">
        <v>0.96020000000000005</v>
      </c>
    </row>
    <row r="30" spans="1:9">
      <c r="A30" s="134" t="s">
        <v>180</v>
      </c>
      <c r="B30" s="9" t="s">
        <v>181</v>
      </c>
      <c r="C30" s="9" t="s">
        <v>45</v>
      </c>
      <c r="D30" s="9" t="s">
        <v>51</v>
      </c>
      <c r="E30" s="9" t="s">
        <v>182</v>
      </c>
      <c r="F30" s="9" t="s">
        <v>183</v>
      </c>
      <c r="G30" s="9" t="s">
        <v>173</v>
      </c>
      <c r="H30" s="107">
        <v>52610670</v>
      </c>
      <c r="I30" s="109">
        <v>0.9587</v>
      </c>
    </row>
    <row r="31" spans="1:9">
      <c r="A31" s="134"/>
      <c r="B31" s="9" t="s">
        <v>184</v>
      </c>
      <c r="C31" s="9" t="s">
        <v>45</v>
      </c>
      <c r="D31" s="9" t="s">
        <v>51</v>
      </c>
      <c r="E31" s="9" t="s">
        <v>182</v>
      </c>
      <c r="F31" s="9" t="s">
        <v>183</v>
      </c>
      <c r="G31" s="9" t="s">
        <v>173</v>
      </c>
      <c r="H31" s="107">
        <v>54354561</v>
      </c>
      <c r="I31" s="109">
        <v>0.95689999999999997</v>
      </c>
    </row>
    <row r="32" spans="1:9">
      <c r="A32" s="134" t="s">
        <v>185</v>
      </c>
      <c r="B32" s="9" t="s">
        <v>186</v>
      </c>
      <c r="C32" s="9" t="s">
        <v>45</v>
      </c>
      <c r="D32" s="9" t="s">
        <v>51</v>
      </c>
      <c r="E32" s="9" t="s">
        <v>187</v>
      </c>
      <c r="F32" s="9" t="s">
        <v>188</v>
      </c>
      <c r="G32" s="9" t="s">
        <v>173</v>
      </c>
      <c r="H32" s="107">
        <v>62098997</v>
      </c>
      <c r="I32" s="109">
        <v>0.96870000000000001</v>
      </c>
    </row>
    <row r="33" spans="1:9">
      <c r="A33" s="134"/>
      <c r="B33" s="9" t="s">
        <v>189</v>
      </c>
      <c r="C33" s="9" t="s">
        <v>45</v>
      </c>
      <c r="D33" s="9" t="s">
        <v>51</v>
      </c>
      <c r="E33" s="9" t="s">
        <v>187</v>
      </c>
      <c r="F33" s="9" t="s">
        <v>188</v>
      </c>
      <c r="G33" s="9" t="s">
        <v>173</v>
      </c>
      <c r="H33" s="107">
        <v>73580894</v>
      </c>
      <c r="I33" s="109">
        <v>0.96399999999999997</v>
      </c>
    </row>
    <row r="34" spans="1:9">
      <c r="A34" s="134" t="s">
        <v>190</v>
      </c>
      <c r="B34" s="9" t="s">
        <v>191</v>
      </c>
      <c r="C34" s="9" t="s">
        <v>45</v>
      </c>
      <c r="D34" s="9" t="s">
        <v>51</v>
      </c>
      <c r="E34" s="9" t="s">
        <v>192</v>
      </c>
      <c r="F34" s="9" t="s">
        <v>193</v>
      </c>
      <c r="G34" s="9" t="s">
        <v>173</v>
      </c>
      <c r="H34" s="107">
        <v>51659337</v>
      </c>
      <c r="I34" s="109">
        <v>0.95809999999999995</v>
      </c>
    </row>
    <row r="35" spans="1:9">
      <c r="A35" s="134"/>
      <c r="B35" s="9" t="s">
        <v>194</v>
      </c>
      <c r="C35" s="9" t="s">
        <v>45</v>
      </c>
      <c r="D35" s="9" t="s">
        <v>51</v>
      </c>
      <c r="E35" s="9" t="s">
        <v>192</v>
      </c>
      <c r="F35" s="9" t="s">
        <v>193</v>
      </c>
      <c r="G35" s="9" t="s">
        <v>173</v>
      </c>
      <c r="H35" s="107">
        <v>66538435</v>
      </c>
      <c r="I35" s="109">
        <v>0.96060000000000001</v>
      </c>
    </row>
    <row r="36" spans="1:9">
      <c r="A36" s="134" t="s">
        <v>195</v>
      </c>
      <c r="B36" s="9" t="s">
        <v>196</v>
      </c>
      <c r="C36" s="9" t="s">
        <v>45</v>
      </c>
      <c r="D36" s="9" t="s">
        <v>51</v>
      </c>
      <c r="E36" s="9" t="s">
        <v>197</v>
      </c>
      <c r="F36" s="9" t="s">
        <v>198</v>
      </c>
      <c r="G36" s="9" t="s">
        <v>173</v>
      </c>
      <c r="H36" s="107">
        <v>69656960</v>
      </c>
      <c r="I36" s="109">
        <v>0.96020000000000005</v>
      </c>
    </row>
    <row r="37" spans="1:9">
      <c r="A37" s="134"/>
      <c r="B37" s="9" t="s">
        <v>199</v>
      </c>
      <c r="C37" s="9" t="s">
        <v>45</v>
      </c>
      <c r="D37" s="9" t="s">
        <v>51</v>
      </c>
      <c r="E37" s="9" t="s">
        <v>197</v>
      </c>
      <c r="F37" s="9" t="s">
        <v>198</v>
      </c>
      <c r="G37" s="9" t="s">
        <v>173</v>
      </c>
      <c r="H37" s="107">
        <v>57971234</v>
      </c>
      <c r="I37" s="109">
        <v>0.95230000000000004</v>
      </c>
    </row>
    <row r="38" spans="1:9">
      <c r="A38" s="134" t="s">
        <v>200</v>
      </c>
      <c r="B38" s="9" t="s">
        <v>201</v>
      </c>
      <c r="C38" s="9" t="s">
        <v>45</v>
      </c>
      <c r="D38" s="9" t="s">
        <v>51</v>
      </c>
      <c r="E38" s="9" t="s">
        <v>202</v>
      </c>
      <c r="F38" s="9" t="s">
        <v>203</v>
      </c>
      <c r="G38" s="9" t="s">
        <v>173</v>
      </c>
      <c r="H38" s="107">
        <v>64779516</v>
      </c>
      <c r="I38" s="109">
        <v>0.95850000000000002</v>
      </c>
    </row>
    <row r="39" spans="1:9">
      <c r="A39" s="134"/>
      <c r="B39" s="9" t="s">
        <v>204</v>
      </c>
      <c r="C39" s="9" t="s">
        <v>45</v>
      </c>
      <c r="D39" s="9" t="s">
        <v>51</v>
      </c>
      <c r="E39" s="9" t="s">
        <v>202</v>
      </c>
      <c r="F39" s="9" t="s">
        <v>203</v>
      </c>
      <c r="G39" s="9" t="s">
        <v>173</v>
      </c>
      <c r="H39" s="107">
        <v>63907688</v>
      </c>
      <c r="I39" s="109">
        <v>0.95779999999999998</v>
      </c>
    </row>
    <row r="40" spans="1:9">
      <c r="A40" s="134" t="s">
        <v>205</v>
      </c>
      <c r="B40" s="9" t="s">
        <v>206</v>
      </c>
      <c r="C40" s="9" t="s">
        <v>45</v>
      </c>
      <c r="D40" s="9" t="s">
        <v>51</v>
      </c>
      <c r="E40" s="9" t="s">
        <v>207</v>
      </c>
      <c r="F40" s="9" t="s">
        <v>208</v>
      </c>
      <c r="G40" s="9" t="s">
        <v>209</v>
      </c>
      <c r="H40" s="107">
        <v>52773221</v>
      </c>
      <c r="I40" s="109">
        <v>0.9546</v>
      </c>
    </row>
    <row r="41" spans="1:9">
      <c r="A41" s="134"/>
      <c r="B41" s="9" t="s">
        <v>210</v>
      </c>
      <c r="C41" s="9" t="s">
        <v>45</v>
      </c>
      <c r="D41" s="9" t="s">
        <v>51</v>
      </c>
      <c r="E41" s="9" t="s">
        <v>207</v>
      </c>
      <c r="F41" s="9" t="s">
        <v>208</v>
      </c>
      <c r="G41" s="9" t="s">
        <v>209</v>
      </c>
      <c r="H41" s="107">
        <v>49490565</v>
      </c>
      <c r="I41" s="109">
        <v>0.94399999999999995</v>
      </c>
    </row>
    <row r="42" spans="1:9">
      <c r="A42" s="134"/>
      <c r="B42" s="9" t="s">
        <v>211</v>
      </c>
      <c r="C42" s="9" t="s">
        <v>45</v>
      </c>
      <c r="D42" s="9" t="s">
        <v>51</v>
      </c>
      <c r="E42" s="9" t="s">
        <v>207</v>
      </c>
      <c r="F42" s="9" t="s">
        <v>208</v>
      </c>
      <c r="G42" s="9" t="s">
        <v>209</v>
      </c>
      <c r="H42" s="107">
        <v>50008489</v>
      </c>
      <c r="I42" s="109">
        <v>0.9476</v>
      </c>
    </row>
    <row r="43" spans="1:9">
      <c r="A43" s="134" t="s">
        <v>212</v>
      </c>
      <c r="B43" s="9" t="s">
        <v>213</v>
      </c>
      <c r="C43" s="9" t="s">
        <v>45</v>
      </c>
      <c r="D43" s="9" t="s">
        <v>51</v>
      </c>
      <c r="E43" s="9" t="s">
        <v>214</v>
      </c>
      <c r="F43" s="9" t="s">
        <v>215</v>
      </c>
      <c r="G43" s="9" t="s">
        <v>209</v>
      </c>
      <c r="H43" s="107">
        <v>27931849</v>
      </c>
      <c r="I43" s="109">
        <v>0.92730000000000001</v>
      </c>
    </row>
    <row r="44" spans="1:9">
      <c r="A44" s="134"/>
      <c r="B44" s="9" t="s">
        <v>216</v>
      </c>
      <c r="C44" s="9" t="s">
        <v>45</v>
      </c>
      <c r="D44" s="9" t="s">
        <v>51</v>
      </c>
      <c r="E44" s="9" t="s">
        <v>214</v>
      </c>
      <c r="F44" s="9" t="s">
        <v>215</v>
      </c>
      <c r="G44" s="9" t="s">
        <v>209</v>
      </c>
      <c r="H44" s="107">
        <v>23115914</v>
      </c>
      <c r="I44" s="109">
        <v>0.92879999999999996</v>
      </c>
    </row>
    <row r="45" spans="1:9">
      <c r="A45" s="134"/>
      <c r="B45" s="9" t="s">
        <v>217</v>
      </c>
      <c r="C45" s="9" t="s">
        <v>45</v>
      </c>
      <c r="D45" s="9" t="s">
        <v>51</v>
      </c>
      <c r="E45" s="9" t="s">
        <v>214</v>
      </c>
      <c r="F45" s="9" t="s">
        <v>215</v>
      </c>
      <c r="G45" s="9" t="s">
        <v>209</v>
      </c>
      <c r="H45" s="107">
        <v>23668427</v>
      </c>
      <c r="I45" s="109">
        <v>0.94489999999999996</v>
      </c>
    </row>
    <row r="46" spans="1:9">
      <c r="A46" s="134" t="s">
        <v>218</v>
      </c>
      <c r="B46" s="9" t="s">
        <v>219</v>
      </c>
      <c r="C46" s="9" t="s">
        <v>45</v>
      </c>
      <c r="D46" s="9" t="s">
        <v>51</v>
      </c>
      <c r="E46" s="9" t="s">
        <v>220</v>
      </c>
      <c r="F46" s="9" t="s">
        <v>221</v>
      </c>
      <c r="G46" s="9" t="s">
        <v>209</v>
      </c>
      <c r="H46" s="107">
        <v>23381045</v>
      </c>
      <c r="I46" s="109">
        <v>0.90129999999999999</v>
      </c>
    </row>
    <row r="47" spans="1:9">
      <c r="A47" s="134"/>
      <c r="B47" s="9" t="s">
        <v>222</v>
      </c>
      <c r="C47" s="9" t="s">
        <v>45</v>
      </c>
      <c r="D47" s="9" t="s">
        <v>51</v>
      </c>
      <c r="E47" s="9" t="s">
        <v>220</v>
      </c>
      <c r="F47" s="9" t="s">
        <v>221</v>
      </c>
      <c r="G47" s="9" t="s">
        <v>209</v>
      </c>
      <c r="H47" s="107">
        <v>22584792</v>
      </c>
      <c r="I47" s="109">
        <v>0.92669999999999997</v>
      </c>
    </row>
    <row r="48" spans="1:9">
      <c r="A48" s="134"/>
      <c r="B48" s="9" t="s">
        <v>223</v>
      </c>
      <c r="C48" s="9" t="s">
        <v>45</v>
      </c>
      <c r="D48" s="9" t="s">
        <v>51</v>
      </c>
      <c r="E48" s="9" t="s">
        <v>220</v>
      </c>
      <c r="F48" s="9" t="s">
        <v>221</v>
      </c>
      <c r="G48" s="9" t="s">
        <v>209</v>
      </c>
      <c r="H48" s="107">
        <v>26219282</v>
      </c>
      <c r="I48" s="109">
        <v>0.9355</v>
      </c>
    </row>
    <row r="49" spans="1:9">
      <c r="A49" s="134" t="s">
        <v>224</v>
      </c>
      <c r="B49" s="9" t="s">
        <v>225</v>
      </c>
      <c r="C49" s="9" t="s">
        <v>45</v>
      </c>
      <c r="D49" s="9" t="s">
        <v>51</v>
      </c>
      <c r="E49" s="9" t="s">
        <v>226</v>
      </c>
      <c r="F49" s="9" t="s">
        <v>227</v>
      </c>
      <c r="G49" s="9" t="s">
        <v>228</v>
      </c>
      <c r="H49" s="107">
        <v>57661691</v>
      </c>
      <c r="I49" s="109">
        <v>0.94850000000000001</v>
      </c>
    </row>
    <row r="50" spans="1:9">
      <c r="A50" s="134"/>
      <c r="B50" s="9" t="s">
        <v>229</v>
      </c>
      <c r="C50" s="9" t="s">
        <v>45</v>
      </c>
      <c r="D50" s="9" t="s">
        <v>51</v>
      </c>
      <c r="E50" s="9" t="s">
        <v>226</v>
      </c>
      <c r="F50" s="9" t="s">
        <v>227</v>
      </c>
      <c r="G50" s="9" t="s">
        <v>228</v>
      </c>
      <c r="H50" s="107">
        <v>55625285</v>
      </c>
      <c r="I50" s="109">
        <v>0.94730000000000003</v>
      </c>
    </row>
    <row r="51" spans="1:9">
      <c r="A51" s="134"/>
      <c r="B51" s="9" t="s">
        <v>230</v>
      </c>
      <c r="C51" s="9" t="s">
        <v>45</v>
      </c>
      <c r="D51" s="9" t="s">
        <v>51</v>
      </c>
      <c r="E51" s="9" t="s">
        <v>226</v>
      </c>
      <c r="F51" s="9" t="s">
        <v>227</v>
      </c>
      <c r="G51" s="9" t="s">
        <v>228</v>
      </c>
      <c r="H51" s="107">
        <v>57786354</v>
      </c>
      <c r="I51" s="109">
        <v>0.94289999999999996</v>
      </c>
    </row>
    <row r="52" spans="1:9">
      <c r="A52" s="134" t="s">
        <v>231</v>
      </c>
      <c r="B52" s="9" t="s">
        <v>232</v>
      </c>
      <c r="C52" s="9" t="s">
        <v>45</v>
      </c>
      <c r="D52" s="9" t="s">
        <v>51</v>
      </c>
      <c r="E52" s="9" t="s">
        <v>233</v>
      </c>
      <c r="F52" s="9" t="s">
        <v>234</v>
      </c>
      <c r="G52" s="9" t="s">
        <v>228</v>
      </c>
      <c r="H52" s="107">
        <v>53691333</v>
      </c>
      <c r="I52" s="109">
        <v>0.94930000000000003</v>
      </c>
    </row>
    <row r="53" spans="1:9">
      <c r="A53" s="134"/>
      <c r="B53" s="9" t="s">
        <v>235</v>
      </c>
      <c r="C53" s="9" t="s">
        <v>45</v>
      </c>
      <c r="D53" s="9" t="s">
        <v>51</v>
      </c>
      <c r="E53" s="9" t="s">
        <v>233</v>
      </c>
      <c r="F53" s="9" t="s">
        <v>234</v>
      </c>
      <c r="G53" s="9" t="s">
        <v>228</v>
      </c>
      <c r="H53" s="107">
        <v>59612946</v>
      </c>
      <c r="I53" s="109">
        <v>0.94420000000000004</v>
      </c>
    </row>
    <row r="54" spans="1:9">
      <c r="A54" s="134"/>
      <c r="B54" s="9" t="s">
        <v>236</v>
      </c>
      <c r="C54" s="9" t="s">
        <v>45</v>
      </c>
      <c r="D54" s="9" t="s">
        <v>51</v>
      </c>
      <c r="E54" s="9" t="s">
        <v>233</v>
      </c>
      <c r="F54" s="9" t="s">
        <v>234</v>
      </c>
      <c r="G54" s="9" t="s">
        <v>228</v>
      </c>
      <c r="H54" s="107">
        <v>56405397</v>
      </c>
      <c r="I54" s="109">
        <v>0.95</v>
      </c>
    </row>
    <row r="55" spans="1:9">
      <c r="A55" s="134" t="s">
        <v>237</v>
      </c>
      <c r="B55" s="9" t="s">
        <v>238</v>
      </c>
      <c r="C55" s="9" t="s">
        <v>45</v>
      </c>
      <c r="D55" s="9" t="s">
        <v>51</v>
      </c>
      <c r="E55" s="9" t="s">
        <v>239</v>
      </c>
      <c r="F55" s="9" t="s">
        <v>240</v>
      </c>
      <c r="G55" s="9" t="s">
        <v>228</v>
      </c>
      <c r="H55" s="107">
        <v>60342175</v>
      </c>
      <c r="I55" s="109">
        <v>0.94330000000000003</v>
      </c>
    </row>
    <row r="56" spans="1:9">
      <c r="A56" s="134"/>
      <c r="B56" s="9" t="s">
        <v>241</v>
      </c>
      <c r="C56" s="9" t="s">
        <v>45</v>
      </c>
      <c r="D56" s="9" t="s">
        <v>51</v>
      </c>
      <c r="E56" s="9" t="s">
        <v>239</v>
      </c>
      <c r="F56" s="9" t="s">
        <v>240</v>
      </c>
      <c r="G56" s="9" t="s">
        <v>228</v>
      </c>
      <c r="H56" s="107">
        <v>56233794</v>
      </c>
      <c r="I56" s="109">
        <v>0.95189999999999997</v>
      </c>
    </row>
    <row r="57" spans="1:9">
      <c r="A57" s="135"/>
      <c r="B57" s="71" t="s">
        <v>242</v>
      </c>
      <c r="C57" s="71" t="s">
        <v>45</v>
      </c>
      <c r="D57" s="71" t="s">
        <v>51</v>
      </c>
      <c r="E57" s="71" t="s">
        <v>239</v>
      </c>
      <c r="F57" s="71" t="s">
        <v>240</v>
      </c>
      <c r="G57" s="71" t="s">
        <v>228</v>
      </c>
      <c r="H57" s="108">
        <v>54069743</v>
      </c>
      <c r="I57" s="119">
        <v>0.94930000000000003</v>
      </c>
    </row>
  </sheetData>
  <mergeCells count="20">
    <mergeCell ref="A43:A45"/>
    <mergeCell ref="A46:A48"/>
    <mergeCell ref="A49:A51"/>
    <mergeCell ref="A52:A54"/>
    <mergeCell ref="A55:A57"/>
    <mergeCell ref="A32:A33"/>
    <mergeCell ref="A34:A35"/>
    <mergeCell ref="A36:A37"/>
    <mergeCell ref="A38:A39"/>
    <mergeCell ref="A40:A42"/>
    <mergeCell ref="A16:A20"/>
    <mergeCell ref="A21:A25"/>
    <mergeCell ref="A26:A27"/>
    <mergeCell ref="A28:A29"/>
    <mergeCell ref="A30:A31"/>
    <mergeCell ref="A2:I2"/>
    <mergeCell ref="J2:Q2"/>
    <mergeCell ref="R2:Y2"/>
    <mergeCell ref="A4:A8"/>
    <mergeCell ref="A9:A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93"/>
  <sheetViews>
    <sheetView workbookViewId="0"/>
  </sheetViews>
  <sheetFormatPr defaultColWidth="8.85546875" defaultRowHeight="17.25"/>
  <cols>
    <col min="1" max="1" width="28.140625" style="8" customWidth="1"/>
    <col min="2" max="2" width="32.28515625" style="8" customWidth="1"/>
    <col min="3" max="3" width="20.28515625" style="8" customWidth="1"/>
    <col min="4" max="4" width="27.85546875" style="8" customWidth="1"/>
    <col min="5" max="6" width="20.28515625" style="8" customWidth="1"/>
    <col min="7" max="7" width="21.85546875" style="8" customWidth="1"/>
    <col min="8" max="8" width="22.42578125" style="8" customWidth="1"/>
    <col min="9" max="12" width="18.7109375" style="8" customWidth="1"/>
    <col min="13" max="13" width="28.7109375" style="8" customWidth="1"/>
    <col min="14" max="15" width="22.140625" style="8" customWidth="1"/>
    <col min="16" max="16" width="26.7109375" style="8" customWidth="1"/>
    <col min="17" max="18" width="22.140625" style="8" customWidth="1"/>
    <col min="19" max="16384" width="8.85546875" style="8"/>
  </cols>
  <sheetData>
    <row r="1" spans="1:18" ht="20.25">
      <c r="A1" s="1" t="s">
        <v>243</v>
      </c>
    </row>
    <row r="2" spans="1:18" ht="19.5">
      <c r="A2" s="136" t="s">
        <v>28</v>
      </c>
      <c r="B2" s="130"/>
      <c r="C2" s="130"/>
      <c r="D2" s="130"/>
      <c r="E2" s="130"/>
      <c r="F2" s="130"/>
      <c r="G2" s="136" t="s">
        <v>31</v>
      </c>
      <c r="H2" s="130"/>
      <c r="I2" s="130"/>
      <c r="J2" s="130"/>
      <c r="K2" s="130"/>
      <c r="L2" s="131"/>
      <c r="M2" s="136" t="s">
        <v>30</v>
      </c>
      <c r="N2" s="137"/>
      <c r="O2" s="137"/>
      <c r="P2" s="137"/>
      <c r="Q2" s="137"/>
      <c r="R2" s="138"/>
    </row>
    <row r="3" spans="1:18" ht="18.75">
      <c r="A3" s="102" t="s">
        <v>244</v>
      </c>
      <c r="B3" s="103" t="s">
        <v>245</v>
      </c>
      <c r="C3" s="85" t="s">
        <v>246</v>
      </c>
      <c r="D3" s="58" t="s">
        <v>247</v>
      </c>
      <c r="E3" s="85" t="s">
        <v>248</v>
      </c>
      <c r="F3" s="89" t="s">
        <v>249</v>
      </c>
      <c r="G3" s="90" t="s">
        <v>244</v>
      </c>
      <c r="H3" s="90" t="s">
        <v>250</v>
      </c>
      <c r="I3" s="85" t="s">
        <v>246</v>
      </c>
      <c r="J3" s="58" t="s">
        <v>247</v>
      </c>
      <c r="K3" s="85" t="s">
        <v>248</v>
      </c>
      <c r="L3" s="89" t="s">
        <v>249</v>
      </c>
      <c r="M3" s="90" t="s">
        <v>244</v>
      </c>
      <c r="N3" s="90" t="s">
        <v>250</v>
      </c>
      <c r="O3" s="85" t="s">
        <v>246</v>
      </c>
      <c r="P3" s="58" t="s">
        <v>247</v>
      </c>
      <c r="Q3" s="85" t="s">
        <v>248</v>
      </c>
      <c r="R3" s="89" t="s">
        <v>249</v>
      </c>
    </row>
    <row r="4" spans="1:18">
      <c r="A4" s="134" t="s">
        <v>43</v>
      </c>
      <c r="B4" s="8" t="s">
        <v>99</v>
      </c>
      <c r="C4" s="8">
        <v>0.69668857296308495</v>
      </c>
      <c r="D4" s="93">
        <v>0</v>
      </c>
      <c r="E4" s="8">
        <v>67.368370534439293</v>
      </c>
      <c r="F4" s="104">
        <v>4812</v>
      </c>
      <c r="G4" s="139" t="s">
        <v>50</v>
      </c>
      <c r="H4" s="8" t="s">
        <v>62</v>
      </c>
      <c r="I4" s="8">
        <v>0.79119407268034503</v>
      </c>
      <c r="J4" s="8">
        <v>0</v>
      </c>
      <c r="K4" s="8">
        <v>57.566905824123999</v>
      </c>
      <c r="L4" s="104">
        <v>1980</v>
      </c>
      <c r="M4" s="134" t="s">
        <v>251</v>
      </c>
      <c r="N4" s="8" t="s">
        <v>252</v>
      </c>
      <c r="O4" s="8">
        <v>0.79136053538103901</v>
      </c>
      <c r="P4" s="8">
        <v>0</v>
      </c>
      <c r="Q4" s="8">
        <v>74.325027735111306</v>
      </c>
      <c r="R4" s="104">
        <v>4503</v>
      </c>
    </row>
    <row r="5" spans="1:18">
      <c r="A5" s="134"/>
      <c r="B5" s="8" t="s">
        <v>131</v>
      </c>
      <c r="C5" s="8">
        <v>0.50707043267548602</v>
      </c>
      <c r="D5" s="93">
        <v>1.03902716746128E-307</v>
      </c>
      <c r="E5" s="8">
        <v>40.465559748847497</v>
      </c>
      <c r="F5" s="104">
        <v>4731</v>
      </c>
      <c r="G5" s="139"/>
      <c r="H5" s="8" t="s">
        <v>72</v>
      </c>
      <c r="I5" s="8">
        <v>0.70500386538641102</v>
      </c>
      <c r="J5" s="8">
        <v>1.20435562763479E-297</v>
      </c>
      <c r="K5" s="8">
        <v>44.222526270564302</v>
      </c>
      <c r="L5" s="104">
        <v>1979</v>
      </c>
      <c r="M5" s="134"/>
      <c r="N5" s="8" t="s">
        <v>76</v>
      </c>
      <c r="O5" s="8">
        <v>0.54774774950111804</v>
      </c>
      <c r="P5" s="93">
        <v>4.7044105239358902E-243</v>
      </c>
      <c r="Q5" s="8">
        <v>41.069612237763998</v>
      </c>
      <c r="R5" s="104">
        <v>4404</v>
      </c>
    </row>
    <row r="6" spans="1:18">
      <c r="A6" s="134"/>
      <c r="B6" s="8" t="s">
        <v>135</v>
      </c>
      <c r="C6" s="8">
        <v>0.51422922287137496</v>
      </c>
      <c r="D6" s="93" t="s">
        <v>253</v>
      </c>
      <c r="E6" s="8">
        <v>41.370840084058599</v>
      </c>
      <c r="F6" s="104">
        <v>4761</v>
      </c>
      <c r="G6" s="139"/>
      <c r="H6" s="8" t="s">
        <v>82</v>
      </c>
      <c r="I6" s="8">
        <v>0.678975750848552</v>
      </c>
      <c r="J6" s="8">
        <v>4.8739665596495303E-268</v>
      </c>
      <c r="K6" s="8">
        <v>41.152453025638799</v>
      </c>
      <c r="L6" s="104">
        <v>1980</v>
      </c>
      <c r="M6" s="134"/>
      <c r="N6" s="8" t="s">
        <v>254</v>
      </c>
      <c r="O6" s="8">
        <v>0.57299458973914097</v>
      </c>
      <c r="P6" s="105">
        <v>8.0859154949356094E-266</v>
      </c>
      <c r="Q6" s="8">
        <v>38.997072415517998</v>
      </c>
      <c r="R6" s="104">
        <v>4276</v>
      </c>
    </row>
    <row r="7" spans="1:18">
      <c r="A7" s="134"/>
      <c r="B7" s="8" t="s">
        <v>139</v>
      </c>
      <c r="C7" s="8">
        <v>0.56968391686903297</v>
      </c>
      <c r="D7" s="93">
        <v>0</v>
      </c>
      <c r="E7" s="8">
        <v>47.797956102966197</v>
      </c>
      <c r="F7" s="104">
        <v>4755</v>
      </c>
      <c r="G7" s="139"/>
      <c r="H7" s="8" t="s">
        <v>92</v>
      </c>
      <c r="I7" s="8">
        <v>0.585605923162273</v>
      </c>
      <c r="J7" s="105">
        <v>3.6453446072201999E-181</v>
      </c>
      <c r="K7" s="8">
        <v>32.000043078968098</v>
      </c>
      <c r="L7" s="104">
        <v>1962</v>
      </c>
      <c r="M7" s="134"/>
      <c r="N7" s="8" t="s">
        <v>255</v>
      </c>
      <c r="O7" s="8">
        <v>0.481249423170032</v>
      </c>
      <c r="P7" s="105">
        <v>1.8582899357382501E-182</v>
      </c>
      <c r="Q7" s="8">
        <v>30.532304413907699</v>
      </c>
      <c r="R7" s="104">
        <v>4516</v>
      </c>
    </row>
    <row r="8" spans="1:18" ht="18.75">
      <c r="A8" s="134"/>
      <c r="B8" s="8" t="s">
        <v>76</v>
      </c>
      <c r="C8" s="8">
        <v>0.55848113003551103</v>
      </c>
      <c r="D8" s="93">
        <v>0</v>
      </c>
      <c r="E8" s="8">
        <v>46.761318095929703</v>
      </c>
      <c r="F8" s="104">
        <v>4824</v>
      </c>
      <c r="G8" s="139"/>
      <c r="H8" s="8" t="s">
        <v>103</v>
      </c>
      <c r="I8" s="8">
        <v>0.53403542431134299</v>
      </c>
      <c r="J8" s="105">
        <v>7.9798926273581803E-146</v>
      </c>
      <c r="K8" s="8">
        <v>28.0355470185294</v>
      </c>
      <c r="L8" s="104">
        <v>1970</v>
      </c>
      <c r="M8" s="134"/>
      <c r="N8" s="8" t="s">
        <v>256</v>
      </c>
      <c r="O8" s="8">
        <v>0.85287900000000005</v>
      </c>
      <c r="P8" s="8">
        <v>0</v>
      </c>
      <c r="Q8" s="8">
        <v>92.823999999999998</v>
      </c>
      <c r="R8" s="104">
        <v>3229</v>
      </c>
    </row>
    <row r="9" spans="1:18">
      <c r="A9" s="134"/>
      <c r="B9" s="8" t="s">
        <v>50</v>
      </c>
      <c r="C9" s="8">
        <v>0.50304273913448805</v>
      </c>
      <c r="D9" s="93">
        <v>1.04019468003232E-305</v>
      </c>
      <c r="E9" s="8">
        <v>40.275113274618199</v>
      </c>
      <c r="F9" s="104">
        <v>4788</v>
      </c>
      <c r="G9" s="139"/>
      <c r="H9" s="8" t="s">
        <v>110</v>
      </c>
      <c r="I9" s="8">
        <v>0.57619837325636203</v>
      </c>
      <c r="J9" s="105">
        <v>5.2490826511883402E-175</v>
      </c>
      <c r="K9" s="8">
        <v>31.306804119327801</v>
      </c>
      <c r="L9" s="104">
        <v>1972</v>
      </c>
      <c r="M9" s="134" t="s">
        <v>252</v>
      </c>
      <c r="N9" s="8" t="s">
        <v>257</v>
      </c>
      <c r="O9" s="8">
        <v>0.53219040136356299</v>
      </c>
      <c r="P9" s="105">
        <v>1.60406029233728E-231</v>
      </c>
      <c r="Q9" s="8">
        <v>35.392051357850001</v>
      </c>
      <c r="R9" s="104">
        <v>3170</v>
      </c>
    </row>
    <row r="10" spans="1:18">
      <c r="A10" s="134"/>
      <c r="B10" s="8" t="s">
        <v>175</v>
      </c>
      <c r="C10" s="8">
        <v>0.51336800857029996</v>
      </c>
      <c r="D10" s="93" t="s">
        <v>258</v>
      </c>
      <c r="E10" s="8">
        <v>41.471341301581802</v>
      </c>
      <c r="F10" s="104">
        <v>4806</v>
      </c>
      <c r="G10" s="139"/>
      <c r="H10" s="8" t="s">
        <v>117</v>
      </c>
      <c r="I10" s="8">
        <v>0.58387926667719403</v>
      </c>
      <c r="J10" s="105">
        <v>2.5601291193882601E-177</v>
      </c>
      <c r="K10" s="8">
        <v>31.6286440917711</v>
      </c>
      <c r="L10" s="104">
        <v>1934</v>
      </c>
      <c r="M10" s="134"/>
      <c r="N10" s="8" t="s">
        <v>254</v>
      </c>
      <c r="O10" s="8">
        <v>0.53952822659694499</v>
      </c>
      <c r="P10" s="105">
        <v>3.2537142658059E-233</v>
      </c>
      <c r="Q10" s="8">
        <v>35.626104589317897</v>
      </c>
      <c r="R10" s="104">
        <v>3091</v>
      </c>
    </row>
    <row r="11" spans="1:18">
      <c r="A11" s="134"/>
      <c r="B11" s="8" t="s">
        <v>180</v>
      </c>
      <c r="C11" s="8">
        <v>0.49722190636362801</v>
      </c>
      <c r="D11" s="93">
        <v>1.2813371069122801E-298</v>
      </c>
      <c r="E11" s="8">
        <v>39.721029289528502</v>
      </c>
      <c r="F11" s="104">
        <v>4804</v>
      </c>
      <c r="G11" s="139"/>
      <c r="H11" s="8" t="s">
        <v>124</v>
      </c>
      <c r="I11" s="8">
        <v>0.539160704433431</v>
      </c>
      <c r="J11" s="105">
        <v>1.30683482294673E-148</v>
      </c>
      <c r="K11" s="8">
        <v>28.363619214498499</v>
      </c>
      <c r="L11" s="104">
        <v>1963</v>
      </c>
      <c r="M11" s="134"/>
      <c r="N11" s="8" t="s">
        <v>255</v>
      </c>
      <c r="O11" s="8">
        <v>0.474991585964602</v>
      </c>
      <c r="P11" s="105">
        <v>4.8941769149969205E-181</v>
      </c>
      <c r="Q11" s="8">
        <v>30.629220837277099</v>
      </c>
      <c r="R11" s="104">
        <v>3220</v>
      </c>
    </row>
    <row r="12" spans="1:18" ht="18.75">
      <c r="A12" s="134"/>
      <c r="B12" s="8" t="s">
        <v>185</v>
      </c>
      <c r="C12" s="8">
        <v>0.38802218145925099</v>
      </c>
      <c r="D12" s="96">
        <v>4.27283043198593E-171</v>
      </c>
      <c r="E12" s="8">
        <v>29.061763323378202</v>
      </c>
      <c r="F12" s="104">
        <v>4765</v>
      </c>
      <c r="G12" s="139"/>
      <c r="H12" s="8" t="s">
        <v>256</v>
      </c>
      <c r="I12" s="8">
        <v>0.82531540000000003</v>
      </c>
      <c r="J12" s="8">
        <v>0</v>
      </c>
      <c r="K12" s="8">
        <v>65.56</v>
      </c>
      <c r="L12" s="104">
        <v>2012</v>
      </c>
      <c r="M12" s="134"/>
      <c r="N12" s="8" t="s">
        <v>256</v>
      </c>
      <c r="O12" s="8">
        <v>0.83678079999999999</v>
      </c>
      <c r="P12" s="8">
        <v>0</v>
      </c>
      <c r="Q12" s="8">
        <v>87.364999999999995</v>
      </c>
      <c r="R12" s="104">
        <v>3268</v>
      </c>
    </row>
    <row r="13" spans="1:18">
      <c r="A13" s="134"/>
      <c r="B13" s="8" t="s">
        <v>190</v>
      </c>
      <c r="C13" s="8">
        <v>0.51273032162981802</v>
      </c>
      <c r="D13" s="93" t="s">
        <v>259</v>
      </c>
      <c r="E13" s="8">
        <v>41.414358655703502</v>
      </c>
      <c r="F13" s="104">
        <v>4809</v>
      </c>
      <c r="G13" s="139" t="s">
        <v>62</v>
      </c>
      <c r="H13" s="8" t="s">
        <v>72</v>
      </c>
      <c r="I13" s="8">
        <v>0.71541022141368404</v>
      </c>
      <c r="J13" s="8" t="s">
        <v>260</v>
      </c>
      <c r="K13" s="8">
        <v>45.756260896062599</v>
      </c>
      <c r="L13" s="104">
        <v>1997</v>
      </c>
      <c r="M13" s="134" t="s">
        <v>76</v>
      </c>
      <c r="N13" s="8" t="s">
        <v>254</v>
      </c>
      <c r="O13" s="8">
        <v>0.49814330773783999</v>
      </c>
      <c r="P13" s="105">
        <v>4.3136991129948902E-192</v>
      </c>
      <c r="Q13" s="8">
        <v>31.805556616939299</v>
      </c>
      <c r="R13" s="104">
        <v>3065</v>
      </c>
    </row>
    <row r="14" spans="1:18">
      <c r="A14" s="134"/>
      <c r="B14" s="8" t="s">
        <v>195</v>
      </c>
      <c r="C14" s="8">
        <v>0.49881117571867301</v>
      </c>
      <c r="D14" s="93">
        <v>7.1354447933090996E-302</v>
      </c>
      <c r="E14" s="8">
        <v>39.960470255791499</v>
      </c>
      <c r="F14" s="104">
        <v>4821</v>
      </c>
      <c r="G14" s="139"/>
      <c r="H14" s="8" t="s">
        <v>82</v>
      </c>
      <c r="I14" s="8">
        <v>0.71930937054945498</v>
      </c>
      <c r="J14" s="8" t="s">
        <v>261</v>
      </c>
      <c r="K14" s="8">
        <v>46.375671385846097</v>
      </c>
      <c r="L14" s="104">
        <v>2006</v>
      </c>
      <c r="M14" s="134"/>
      <c r="N14" s="8" t="s">
        <v>255</v>
      </c>
      <c r="O14" s="8">
        <v>0.48937712114090098</v>
      </c>
      <c r="P14" s="105">
        <v>2.47721306800513E-193</v>
      </c>
      <c r="Q14" s="8">
        <v>31.813695795368101</v>
      </c>
      <c r="R14" s="104">
        <v>3214</v>
      </c>
    </row>
    <row r="15" spans="1:18" ht="18.75">
      <c r="A15" s="134"/>
      <c r="B15" s="8" t="s">
        <v>200</v>
      </c>
      <c r="C15" s="8">
        <v>0.42337413491725301</v>
      </c>
      <c r="D15" s="96">
        <v>4.2824252171729596E-208</v>
      </c>
      <c r="E15" s="8">
        <v>32.370383873274903</v>
      </c>
      <c r="F15" s="104">
        <v>4798</v>
      </c>
      <c r="G15" s="139"/>
      <c r="H15" s="8" t="s">
        <v>92</v>
      </c>
      <c r="I15" s="8">
        <v>0.59656603970387301</v>
      </c>
      <c r="J15" s="105">
        <v>1.97388370849502E-192</v>
      </c>
      <c r="K15" s="8">
        <v>33.167633557635703</v>
      </c>
      <c r="L15" s="104">
        <v>1991</v>
      </c>
      <c r="M15" s="134"/>
      <c r="N15" s="8" t="s">
        <v>262</v>
      </c>
      <c r="O15" s="8">
        <v>0.76936269999999995</v>
      </c>
      <c r="P15" s="8">
        <v>0</v>
      </c>
      <c r="Q15" s="8">
        <v>68.48</v>
      </c>
      <c r="R15" s="104">
        <v>3233</v>
      </c>
    </row>
    <row r="16" spans="1:18">
      <c r="A16" s="134"/>
      <c r="B16" s="8" t="s">
        <v>205</v>
      </c>
      <c r="C16" s="8">
        <v>0.50001571964130398</v>
      </c>
      <c r="D16" s="93">
        <v>7.27334572020429E-304</v>
      </c>
      <c r="E16" s="8">
        <v>40.109868351186599</v>
      </c>
      <c r="F16" s="104">
        <v>4826</v>
      </c>
      <c r="G16" s="139"/>
      <c r="H16" s="8" t="s">
        <v>103</v>
      </c>
      <c r="I16" s="8">
        <v>0.57600247871324295</v>
      </c>
      <c r="J16" s="105">
        <v>5.7718870740788602E-177</v>
      </c>
      <c r="K16" s="8">
        <v>31.480709652072299</v>
      </c>
      <c r="L16" s="104">
        <v>1996</v>
      </c>
      <c r="M16" s="134" t="s">
        <v>254</v>
      </c>
      <c r="N16" s="8" t="s">
        <v>255</v>
      </c>
      <c r="O16" s="8">
        <v>0.58718637669290696</v>
      </c>
      <c r="P16" s="105">
        <v>2.5177937756902201E-288</v>
      </c>
      <c r="Q16" s="8">
        <v>40.486853142414503</v>
      </c>
      <c r="R16" s="104">
        <v>3115</v>
      </c>
    </row>
    <row r="17" spans="1:18">
      <c r="A17" s="134"/>
      <c r="B17" s="8" t="s">
        <v>212</v>
      </c>
      <c r="C17" s="8">
        <v>0.53456398959974105</v>
      </c>
      <c r="D17" s="93">
        <v>0</v>
      </c>
      <c r="E17" s="8">
        <v>43.731175950907499</v>
      </c>
      <c r="F17" s="104">
        <v>4780</v>
      </c>
      <c r="G17" s="139"/>
      <c r="H17" s="8" t="s">
        <v>110</v>
      </c>
      <c r="I17" s="8">
        <v>0.62267184502138595</v>
      </c>
      <c r="J17" s="105">
        <v>4.16820823143356E-215</v>
      </c>
      <c r="K17" s="8">
        <v>35.569848421411898</v>
      </c>
      <c r="L17" s="104">
        <v>1998</v>
      </c>
      <c r="M17" s="134"/>
      <c r="N17" s="8" t="s">
        <v>263</v>
      </c>
      <c r="O17" s="8">
        <v>0.80274140000000005</v>
      </c>
      <c r="P17" s="8">
        <v>0</v>
      </c>
      <c r="Q17" s="8">
        <v>75.287999999999997</v>
      </c>
      <c r="R17" s="104">
        <v>3128</v>
      </c>
    </row>
    <row r="18" spans="1:18" ht="18.75">
      <c r="A18" s="134"/>
      <c r="B18" s="8" t="s">
        <v>218</v>
      </c>
      <c r="C18" s="8">
        <v>0.56527630717889399</v>
      </c>
      <c r="D18" s="93">
        <v>0</v>
      </c>
      <c r="E18" s="8">
        <v>47.357719523845603</v>
      </c>
      <c r="F18" s="104">
        <v>4776</v>
      </c>
      <c r="G18" s="139"/>
      <c r="H18" s="8" t="s">
        <v>117</v>
      </c>
      <c r="I18" s="8">
        <v>0.65772389616661198</v>
      </c>
      <c r="J18" s="8">
        <v>1.7718429744189499E-243</v>
      </c>
      <c r="K18" s="8">
        <v>38.656921698842197</v>
      </c>
      <c r="L18" s="104">
        <v>1960</v>
      </c>
      <c r="M18" s="68" t="s">
        <v>255</v>
      </c>
      <c r="N18" s="69" t="s">
        <v>256</v>
      </c>
      <c r="O18" s="69">
        <v>0.76168579999999997</v>
      </c>
      <c r="P18" s="69">
        <v>0</v>
      </c>
      <c r="Q18" s="69">
        <v>67.692999999999998</v>
      </c>
      <c r="R18" s="106">
        <v>3316</v>
      </c>
    </row>
    <row r="19" spans="1:18">
      <c r="A19" s="134"/>
      <c r="B19" s="8" t="s">
        <v>224</v>
      </c>
      <c r="C19" s="8">
        <v>0.456438661095173</v>
      </c>
      <c r="D19" s="93">
        <v>6.2168414757675001E-243</v>
      </c>
      <c r="E19" s="8">
        <v>35.329590680672403</v>
      </c>
      <c r="F19" s="104">
        <v>4743</v>
      </c>
      <c r="G19" s="139"/>
      <c r="H19" s="8" t="s">
        <v>124</v>
      </c>
      <c r="I19" s="8">
        <v>0.583362091582733</v>
      </c>
      <c r="J19" s="105">
        <v>2.86491324488328E-182</v>
      </c>
      <c r="K19" s="8">
        <v>32.0643426428732</v>
      </c>
      <c r="L19" s="104">
        <v>1993</v>
      </c>
    </row>
    <row r="20" spans="1:18" ht="18.75">
      <c r="A20" s="134"/>
      <c r="B20" s="8" t="s">
        <v>231</v>
      </c>
      <c r="C20" s="8">
        <v>0.44578003703696001</v>
      </c>
      <c r="D20" s="96">
        <v>2.0032430890735001E-233</v>
      </c>
      <c r="E20" s="8">
        <v>34.516751899721498</v>
      </c>
      <c r="F20" s="104">
        <v>4804</v>
      </c>
      <c r="G20" s="139"/>
      <c r="H20" s="8" t="s">
        <v>256</v>
      </c>
      <c r="I20" s="8">
        <v>0.85919920000000005</v>
      </c>
      <c r="J20" s="8">
        <v>0</v>
      </c>
      <c r="K20" s="8">
        <v>76.015000000000001</v>
      </c>
      <c r="L20" s="104">
        <v>2049</v>
      </c>
    </row>
    <row r="21" spans="1:18">
      <c r="A21" s="134"/>
      <c r="B21" s="8" t="s">
        <v>237</v>
      </c>
      <c r="C21" s="8">
        <v>0.43754255077300303</v>
      </c>
      <c r="D21" s="93">
        <v>0</v>
      </c>
      <c r="E21" s="8">
        <v>33.532519696111599</v>
      </c>
      <c r="F21" s="104">
        <v>4749</v>
      </c>
      <c r="G21" s="139" t="s">
        <v>72</v>
      </c>
      <c r="H21" s="8" t="s">
        <v>82</v>
      </c>
      <c r="I21" s="8">
        <v>0.64231911159530097</v>
      </c>
      <c r="J21" s="8">
        <v>5.04434069494578E-234</v>
      </c>
      <c r="K21" s="8">
        <v>37.535280648337199</v>
      </c>
      <c r="L21" s="104">
        <v>2006</v>
      </c>
    </row>
    <row r="22" spans="1:18" ht="18.75">
      <c r="A22" s="134"/>
      <c r="B22" s="8" t="s">
        <v>256</v>
      </c>
      <c r="C22" s="8">
        <v>0.71554894886647802</v>
      </c>
      <c r="D22" s="93">
        <v>0</v>
      </c>
      <c r="E22" s="8">
        <v>71.416215145828701</v>
      </c>
      <c r="F22" s="104">
        <v>4861</v>
      </c>
      <c r="G22" s="139"/>
      <c r="H22" s="8" t="s">
        <v>92</v>
      </c>
      <c r="I22" s="8">
        <v>0.54162721064369801</v>
      </c>
      <c r="J22" s="105">
        <v>5.9221447508149904E-152</v>
      </c>
      <c r="K22" s="8">
        <v>28.713821670126901</v>
      </c>
      <c r="L22" s="104">
        <v>1986</v>
      </c>
    </row>
    <row r="23" spans="1:18">
      <c r="A23" s="134" t="s">
        <v>99</v>
      </c>
      <c r="B23" s="8" t="s">
        <v>131</v>
      </c>
      <c r="C23" s="8">
        <v>0.50931281028523701</v>
      </c>
      <c r="D23" s="8" t="s">
        <v>264</v>
      </c>
      <c r="E23" s="8">
        <v>40.715602227530901</v>
      </c>
      <c r="F23" s="104">
        <v>4733</v>
      </c>
      <c r="G23" s="139"/>
      <c r="H23" s="8" t="s">
        <v>103</v>
      </c>
      <c r="I23" s="8">
        <v>0.50659284128228199</v>
      </c>
      <c r="J23" s="105">
        <v>1.5811958479834899E-130</v>
      </c>
      <c r="K23" s="8">
        <v>26.230829521435599</v>
      </c>
      <c r="L23" s="104">
        <v>1993</v>
      </c>
    </row>
    <row r="24" spans="1:18">
      <c r="A24" s="134"/>
      <c r="B24" s="8" t="s">
        <v>135</v>
      </c>
      <c r="C24" s="8">
        <v>0.53578532067160101</v>
      </c>
      <c r="D24" s="8">
        <v>0</v>
      </c>
      <c r="E24" s="8">
        <v>43.7977697646499</v>
      </c>
      <c r="F24" s="104">
        <v>4764</v>
      </c>
      <c r="G24" s="139"/>
      <c r="H24" s="8" t="s">
        <v>110</v>
      </c>
      <c r="I24" s="8">
        <v>0.582922692743711</v>
      </c>
      <c r="J24" s="105">
        <v>5.1316279269601101E-183</v>
      </c>
      <c r="K24" s="8">
        <v>32.124029629850398</v>
      </c>
      <c r="L24" s="104">
        <v>2005</v>
      </c>
    </row>
    <row r="25" spans="1:18">
      <c r="A25" s="134"/>
      <c r="B25" s="8" t="s">
        <v>139</v>
      </c>
      <c r="C25" s="8">
        <v>0.64968035951595005</v>
      </c>
      <c r="D25" s="8">
        <v>0</v>
      </c>
      <c r="E25" s="8">
        <v>59.042305800626302</v>
      </c>
      <c r="F25" s="104">
        <v>4773</v>
      </c>
      <c r="G25" s="139"/>
      <c r="H25" s="8" t="s">
        <v>117</v>
      </c>
      <c r="I25" s="8">
        <v>0.53846380846428099</v>
      </c>
      <c r="J25" s="105">
        <v>1.22772560072847E-147</v>
      </c>
      <c r="K25" s="8">
        <v>28.261448725022699</v>
      </c>
      <c r="L25" s="104">
        <v>1956</v>
      </c>
    </row>
    <row r="26" spans="1:18">
      <c r="A26" s="134"/>
      <c r="B26" s="8" t="s">
        <v>76</v>
      </c>
      <c r="C26" s="8">
        <v>0.56164333019080603</v>
      </c>
      <c r="D26" s="8">
        <v>0</v>
      </c>
      <c r="E26" s="8">
        <v>47.2208371361424</v>
      </c>
      <c r="F26" s="104">
        <v>4839</v>
      </c>
      <c r="G26" s="139"/>
      <c r="H26" s="8" t="s">
        <v>124</v>
      </c>
      <c r="I26" s="8">
        <v>0.51176960936919302</v>
      </c>
      <c r="J26" s="105">
        <v>1.27434437556164E-132</v>
      </c>
      <c r="K26" s="8">
        <v>26.493078488821901</v>
      </c>
      <c r="L26" s="104">
        <v>1978</v>
      </c>
    </row>
    <row r="27" spans="1:18" ht="18.75">
      <c r="A27" s="134"/>
      <c r="B27" s="8" t="s">
        <v>50</v>
      </c>
      <c r="C27" s="8">
        <v>0.54858958236314903</v>
      </c>
      <c r="D27" s="8">
        <v>0</v>
      </c>
      <c r="E27" s="8">
        <v>45.406290071918399</v>
      </c>
      <c r="F27" s="104">
        <v>4789</v>
      </c>
      <c r="G27" s="139"/>
      <c r="H27" s="8" t="s">
        <v>256</v>
      </c>
      <c r="I27" s="8">
        <v>0.79057699999999997</v>
      </c>
      <c r="J27" s="8">
        <v>0</v>
      </c>
      <c r="K27" s="8">
        <v>58.368000000000002</v>
      </c>
      <c r="L27" s="104">
        <v>2044</v>
      </c>
    </row>
    <row r="28" spans="1:18">
      <c r="A28" s="134"/>
      <c r="B28" s="8" t="s">
        <v>175</v>
      </c>
      <c r="C28" s="8">
        <v>0.51643710643952001</v>
      </c>
      <c r="D28" s="8">
        <v>0</v>
      </c>
      <c r="E28" s="8">
        <v>41.809082504871597</v>
      </c>
      <c r="F28" s="104">
        <v>4806</v>
      </c>
      <c r="G28" s="139" t="s">
        <v>82</v>
      </c>
      <c r="H28" s="8" t="s">
        <v>92</v>
      </c>
      <c r="I28" s="8">
        <v>0.57801902566766095</v>
      </c>
      <c r="J28" s="105">
        <v>3.9934746971777801E-178</v>
      </c>
      <c r="K28" s="8">
        <v>31.614349330300801</v>
      </c>
      <c r="L28" s="104">
        <v>1992</v>
      </c>
    </row>
    <row r="29" spans="1:18">
      <c r="A29" s="134"/>
      <c r="B29" s="8" t="s">
        <v>180</v>
      </c>
      <c r="C29" s="8">
        <v>0.50024319255272198</v>
      </c>
      <c r="D29" s="8">
        <v>3.0362038815525401E-303</v>
      </c>
      <c r="E29" s="8">
        <v>40.071783668681398</v>
      </c>
      <c r="F29" s="104">
        <v>4811</v>
      </c>
      <c r="G29" s="139"/>
      <c r="H29" s="8" t="s">
        <v>103</v>
      </c>
      <c r="I29" s="8">
        <v>0.52697706552608903</v>
      </c>
      <c r="J29" s="105">
        <v>2.42789985896656E-143</v>
      </c>
      <c r="K29" s="8">
        <v>27.716098788800299</v>
      </c>
      <c r="L29" s="104">
        <v>1998</v>
      </c>
    </row>
    <row r="30" spans="1:18">
      <c r="A30" s="134"/>
      <c r="B30" s="8" t="s">
        <v>185</v>
      </c>
      <c r="C30" s="8">
        <v>0.40043377609059899</v>
      </c>
      <c r="D30" s="8">
        <v>8.5401446086918599E-183</v>
      </c>
      <c r="E30" s="8">
        <v>30.140288867099802</v>
      </c>
      <c r="F30" s="104">
        <v>4757</v>
      </c>
      <c r="G30" s="139"/>
      <c r="H30" s="8" t="s">
        <v>110</v>
      </c>
      <c r="I30" s="8">
        <v>0.62286970835733702</v>
      </c>
      <c r="J30" s="8">
        <v>3.9028235839434998E-216</v>
      </c>
      <c r="K30" s="8">
        <v>35.659490971848498</v>
      </c>
      <c r="L30" s="104">
        <v>2006</v>
      </c>
    </row>
    <row r="31" spans="1:18">
      <c r="A31" s="134"/>
      <c r="B31" s="8" t="s">
        <v>190</v>
      </c>
      <c r="C31" s="8">
        <v>0.53432120314239695</v>
      </c>
      <c r="D31" s="8">
        <v>0</v>
      </c>
      <c r="E31" s="8">
        <v>43.817513476976501</v>
      </c>
      <c r="F31" s="104">
        <v>4805</v>
      </c>
      <c r="G31" s="139"/>
      <c r="H31" s="8" t="s">
        <v>117</v>
      </c>
      <c r="I31" s="8">
        <v>0.60542029715163703</v>
      </c>
      <c r="J31" s="105">
        <v>3.6252226388558899E-196</v>
      </c>
      <c r="K31" s="8">
        <v>33.641833471595703</v>
      </c>
      <c r="L31" s="104">
        <v>1956</v>
      </c>
    </row>
    <row r="32" spans="1:18">
      <c r="A32" s="134"/>
      <c r="B32" s="8" t="s">
        <v>195</v>
      </c>
      <c r="C32" s="8">
        <v>0.52245685368634098</v>
      </c>
      <c r="D32" s="8">
        <v>0</v>
      </c>
      <c r="E32" s="8">
        <v>42.553007175694901</v>
      </c>
      <c r="F32" s="104">
        <v>4823</v>
      </c>
      <c r="G32" s="139"/>
      <c r="H32" s="8" t="s">
        <v>124</v>
      </c>
      <c r="I32" s="8">
        <v>0.52149357113743999</v>
      </c>
      <c r="J32" s="105">
        <v>2.8233670634048201E-139</v>
      </c>
      <c r="K32" s="8">
        <v>27.257586636441101</v>
      </c>
      <c r="L32" s="104">
        <v>1989</v>
      </c>
    </row>
    <row r="33" spans="1:12" ht="18.75">
      <c r="A33" s="134"/>
      <c r="B33" s="8" t="s">
        <v>200</v>
      </c>
      <c r="C33" s="8">
        <v>0.43881790939482601</v>
      </c>
      <c r="D33" s="93">
        <v>5.1786449180458299E-225</v>
      </c>
      <c r="E33" s="8">
        <v>33.816124285047003</v>
      </c>
      <c r="F33" s="104">
        <v>4795</v>
      </c>
      <c r="G33" s="139"/>
      <c r="H33" s="8" t="s">
        <v>256</v>
      </c>
      <c r="I33" s="8">
        <v>0.80990879999999998</v>
      </c>
      <c r="J33" s="8">
        <v>0</v>
      </c>
      <c r="K33" s="8">
        <v>62.533000000000001</v>
      </c>
      <c r="L33" s="104">
        <v>2051</v>
      </c>
    </row>
    <row r="34" spans="1:12">
      <c r="A34" s="134"/>
      <c r="B34" s="8" t="s">
        <v>205</v>
      </c>
      <c r="C34" s="8">
        <v>0.48681798729706499</v>
      </c>
      <c r="D34" s="8">
        <v>1.0791110006508999E-285</v>
      </c>
      <c r="E34" s="8">
        <v>38.708438297138798</v>
      </c>
      <c r="F34" s="104">
        <v>4824</v>
      </c>
      <c r="G34" s="139" t="s">
        <v>92</v>
      </c>
      <c r="H34" s="8" t="s">
        <v>103</v>
      </c>
      <c r="I34" s="8">
        <v>0.73516555570547204</v>
      </c>
      <c r="J34" s="8">
        <v>0</v>
      </c>
      <c r="K34" s="8">
        <v>48.729910892063401</v>
      </c>
      <c r="L34" s="104">
        <v>2019</v>
      </c>
    </row>
    <row r="35" spans="1:12">
      <c r="A35" s="134"/>
      <c r="B35" s="8" t="s">
        <v>212</v>
      </c>
      <c r="C35" s="8">
        <v>0.53431790983483496</v>
      </c>
      <c r="D35" s="8">
        <v>0</v>
      </c>
      <c r="E35" s="8">
        <v>43.734986848955302</v>
      </c>
      <c r="F35" s="104">
        <v>4787</v>
      </c>
      <c r="G35" s="139"/>
      <c r="H35" s="8" t="s">
        <v>110</v>
      </c>
      <c r="I35" s="8">
        <v>0.59718599728428401</v>
      </c>
      <c r="J35" s="105">
        <v>5.3670621273284599E-196</v>
      </c>
      <c r="K35" s="8">
        <v>33.4870993554335</v>
      </c>
      <c r="L35" s="104">
        <v>2023</v>
      </c>
    </row>
    <row r="36" spans="1:12">
      <c r="A36" s="134"/>
      <c r="B36" s="8" t="s">
        <v>218</v>
      </c>
      <c r="C36" s="8">
        <v>0.57969629006636003</v>
      </c>
      <c r="D36" s="8">
        <v>0</v>
      </c>
      <c r="E36" s="8">
        <v>49.201948332241699</v>
      </c>
      <c r="F36" s="104">
        <v>4783</v>
      </c>
      <c r="G36" s="139"/>
      <c r="H36" s="8" t="s">
        <v>117</v>
      </c>
      <c r="I36" s="8">
        <v>0.68760241487637896</v>
      </c>
      <c r="J36" s="8">
        <v>7.4063321541565205E-277</v>
      </c>
      <c r="K36" s="8">
        <v>42.085456288603297</v>
      </c>
      <c r="L36" s="104">
        <v>1975</v>
      </c>
    </row>
    <row r="37" spans="1:12">
      <c r="A37" s="134"/>
      <c r="B37" s="8" t="s">
        <v>224</v>
      </c>
      <c r="C37" s="8">
        <v>0.464480541813453</v>
      </c>
      <c r="D37" s="8">
        <v>1.2757941219543199E-252</v>
      </c>
      <c r="E37" s="8">
        <v>36.121406847288398</v>
      </c>
      <c r="F37" s="104">
        <v>4743</v>
      </c>
      <c r="G37" s="139"/>
      <c r="H37" s="8" t="s">
        <v>124</v>
      </c>
      <c r="I37" s="8">
        <v>0.64590552599481998</v>
      </c>
      <c r="J37" s="8">
        <v>5.3735239450098402E-237</v>
      </c>
      <c r="K37" s="8">
        <v>37.856373726767302</v>
      </c>
      <c r="L37" s="104">
        <v>2002</v>
      </c>
    </row>
    <row r="38" spans="1:12" ht="18.75">
      <c r="A38" s="134"/>
      <c r="B38" s="8" t="s">
        <v>231</v>
      </c>
      <c r="C38" s="8">
        <v>0.46968075220894001</v>
      </c>
      <c r="D38" s="8">
        <v>1.3385735214257001E-262</v>
      </c>
      <c r="E38" s="8">
        <v>36.893508116108499</v>
      </c>
      <c r="F38" s="104">
        <v>4809</v>
      </c>
      <c r="G38" s="139"/>
      <c r="H38" s="8" t="s">
        <v>256</v>
      </c>
      <c r="I38" s="8">
        <v>0.82184000000000001</v>
      </c>
      <c r="J38" s="8">
        <v>0</v>
      </c>
      <c r="K38" s="8">
        <v>65.313999999999993</v>
      </c>
      <c r="L38" s="104">
        <v>2050</v>
      </c>
    </row>
    <row r="39" spans="1:12">
      <c r="A39" s="134"/>
      <c r="B39" s="8" t="s">
        <v>237</v>
      </c>
      <c r="C39" s="8">
        <v>0.47127962310238802</v>
      </c>
      <c r="D39" s="8">
        <v>1.8767226933534901E-261</v>
      </c>
      <c r="E39" s="8">
        <v>36.830748360122797</v>
      </c>
      <c r="F39" s="104">
        <v>4751</v>
      </c>
      <c r="G39" s="139" t="s">
        <v>103</v>
      </c>
      <c r="H39" s="8" t="s">
        <v>110</v>
      </c>
      <c r="I39" s="8">
        <v>0.58396463893259998</v>
      </c>
      <c r="J39" s="105">
        <v>1.2403610501629199E-185</v>
      </c>
      <c r="K39" s="8">
        <v>32.371378969924002</v>
      </c>
      <c r="L39" s="104">
        <v>2025</v>
      </c>
    </row>
    <row r="40" spans="1:12" ht="18.75">
      <c r="A40" s="134"/>
      <c r="B40" s="8" t="s">
        <v>256</v>
      </c>
      <c r="C40" s="8">
        <v>0.73686543096530699</v>
      </c>
      <c r="D40" s="8">
        <v>0</v>
      </c>
      <c r="E40" s="8">
        <v>76.056446554774197</v>
      </c>
      <c r="F40" s="104">
        <v>4869</v>
      </c>
      <c r="G40" s="139"/>
      <c r="H40" s="8" t="s">
        <v>117</v>
      </c>
      <c r="I40" s="8">
        <v>0.61801855033300301</v>
      </c>
      <c r="J40" s="93">
        <v>2.9724327695246298E-209</v>
      </c>
      <c r="K40" s="8">
        <v>34.988946336063101</v>
      </c>
      <c r="L40" s="104">
        <v>1981</v>
      </c>
    </row>
    <row r="41" spans="1:12">
      <c r="A41" s="134" t="s">
        <v>131</v>
      </c>
      <c r="B41" s="8" t="s">
        <v>135</v>
      </c>
      <c r="C41" s="8">
        <v>0.85451203202663095</v>
      </c>
      <c r="D41" s="8">
        <v>0</v>
      </c>
      <c r="E41" s="8">
        <v>113.72562460006399</v>
      </c>
      <c r="F41" s="104">
        <v>4779</v>
      </c>
      <c r="G41" s="139"/>
      <c r="H41" s="8" t="s">
        <v>124</v>
      </c>
      <c r="I41" s="8">
        <v>0.74464304468528297</v>
      </c>
      <c r="J41" s="8">
        <v>0</v>
      </c>
      <c r="K41" s="8">
        <v>50.054472318937002</v>
      </c>
      <c r="L41" s="104">
        <v>2013</v>
      </c>
    </row>
    <row r="42" spans="1:12" ht="18.75">
      <c r="A42" s="134"/>
      <c r="B42" s="8" t="s">
        <v>139</v>
      </c>
      <c r="C42" s="8">
        <v>0.46513044819834198</v>
      </c>
      <c r="D42" s="8">
        <v>1.6809984348527001E-250</v>
      </c>
      <c r="E42" s="8">
        <v>35.975470849946603</v>
      </c>
      <c r="F42" s="104">
        <v>4688</v>
      </c>
      <c r="G42" s="139"/>
      <c r="H42" s="8" t="s">
        <v>256</v>
      </c>
      <c r="I42" s="8">
        <v>0.80236359999999995</v>
      </c>
      <c r="J42" s="8">
        <v>0</v>
      </c>
      <c r="K42" s="8">
        <v>60.898000000000003</v>
      </c>
      <c r="L42" s="104">
        <v>2052</v>
      </c>
    </row>
    <row r="43" spans="1:12">
      <c r="A43" s="134"/>
      <c r="B43" s="8" t="s">
        <v>76</v>
      </c>
      <c r="C43" s="8">
        <v>0.55377726007274697</v>
      </c>
      <c r="D43" s="8">
        <v>0</v>
      </c>
      <c r="E43" s="8">
        <v>45.952177489695103</v>
      </c>
      <c r="F43" s="104">
        <v>4774</v>
      </c>
      <c r="G43" s="139" t="s">
        <v>110</v>
      </c>
      <c r="H43" s="8" t="s">
        <v>117</v>
      </c>
      <c r="I43" s="8">
        <v>0.61070388504406503</v>
      </c>
      <c r="J43" s="105">
        <v>3.8658889873641202E-203</v>
      </c>
      <c r="K43" s="8">
        <v>34.334807746724003</v>
      </c>
      <c r="L43" s="104">
        <v>1982</v>
      </c>
    </row>
    <row r="44" spans="1:12">
      <c r="A44" s="134"/>
      <c r="B44" s="8" t="s">
        <v>50</v>
      </c>
      <c r="C44" s="8">
        <v>0.47015578722450002</v>
      </c>
      <c r="D44" s="8">
        <v>3.09745133113468E-259</v>
      </c>
      <c r="E44" s="8">
        <v>36.659949017447701</v>
      </c>
      <c r="F44" s="104">
        <v>4736</v>
      </c>
      <c r="G44" s="139"/>
      <c r="H44" s="8" t="s">
        <v>124</v>
      </c>
      <c r="I44" s="8">
        <v>0.56392011031566303</v>
      </c>
      <c r="J44" s="105">
        <v>1.3039646498589499E-169</v>
      </c>
      <c r="K44" s="8">
        <v>30.644815002140401</v>
      </c>
      <c r="L44" s="104">
        <v>2014</v>
      </c>
    </row>
    <row r="45" spans="1:12" ht="18.75">
      <c r="A45" s="134"/>
      <c r="B45" s="8" t="s">
        <v>175</v>
      </c>
      <c r="C45" s="8">
        <v>0.53220033933182398</v>
      </c>
      <c r="D45" s="8">
        <v>0</v>
      </c>
      <c r="E45" s="8">
        <v>43.402025198913499</v>
      </c>
      <c r="F45" s="104">
        <v>4767</v>
      </c>
      <c r="G45" s="139"/>
      <c r="H45" s="8" t="s">
        <v>256</v>
      </c>
      <c r="I45" s="8">
        <v>0.79359860000000004</v>
      </c>
      <c r="J45" s="8">
        <v>0</v>
      </c>
      <c r="K45" s="8">
        <v>59.429000000000002</v>
      </c>
      <c r="L45" s="104">
        <v>2076</v>
      </c>
    </row>
    <row r="46" spans="1:12">
      <c r="A46" s="134"/>
      <c r="B46" s="8" t="s">
        <v>180</v>
      </c>
      <c r="C46" s="8">
        <v>0.59809056846070097</v>
      </c>
      <c r="D46" s="8">
        <v>0</v>
      </c>
      <c r="E46" s="8">
        <v>51.558215564266803</v>
      </c>
      <c r="F46" s="104">
        <v>4773</v>
      </c>
      <c r="G46" s="139" t="s">
        <v>117</v>
      </c>
      <c r="H46" s="8" t="s">
        <v>124</v>
      </c>
      <c r="I46" s="8">
        <v>0.67505325561781004</v>
      </c>
      <c r="J46" s="8">
        <v>9.2017246963428195E-263</v>
      </c>
      <c r="K46" s="8">
        <v>40.632270091812998</v>
      </c>
      <c r="L46" s="104">
        <v>1972</v>
      </c>
    </row>
    <row r="47" spans="1:12" ht="18.75">
      <c r="A47" s="134"/>
      <c r="B47" s="8" t="s">
        <v>185</v>
      </c>
      <c r="C47" s="8">
        <v>0.35351616666422803</v>
      </c>
      <c r="D47" s="8">
        <v>3.2472679044204601E-139</v>
      </c>
      <c r="E47" s="8">
        <v>25.9803848359951</v>
      </c>
      <c r="F47" s="104">
        <v>4726</v>
      </c>
      <c r="G47" s="139"/>
      <c r="H47" s="8" t="s">
        <v>256</v>
      </c>
      <c r="I47" s="8">
        <v>0.82263980000000003</v>
      </c>
      <c r="J47" s="8">
        <v>0</v>
      </c>
      <c r="K47" s="8">
        <v>64.706000000000003</v>
      </c>
      <c r="L47" s="104">
        <v>2000</v>
      </c>
    </row>
    <row r="48" spans="1:12" ht="18.75">
      <c r="A48" s="134"/>
      <c r="B48" s="8" t="s">
        <v>190</v>
      </c>
      <c r="C48" s="8">
        <v>0.54359641473549802</v>
      </c>
      <c r="D48" s="8">
        <v>0</v>
      </c>
      <c r="E48" s="8">
        <v>44.752970529303603</v>
      </c>
      <c r="F48" s="104">
        <v>4775</v>
      </c>
      <c r="G48" s="71" t="s">
        <v>124</v>
      </c>
      <c r="H48" s="69" t="s">
        <v>256</v>
      </c>
      <c r="I48" s="69">
        <v>0.79922579999999999</v>
      </c>
      <c r="J48" s="69">
        <v>0</v>
      </c>
      <c r="K48" s="69">
        <v>60.237000000000002</v>
      </c>
      <c r="L48" s="106">
        <v>2052</v>
      </c>
    </row>
    <row r="49" spans="1:6">
      <c r="A49" s="134"/>
      <c r="B49" s="8" t="s">
        <v>195</v>
      </c>
      <c r="C49" s="8">
        <v>0.61001810472665197</v>
      </c>
      <c r="D49" s="8">
        <v>0</v>
      </c>
      <c r="E49" s="8">
        <v>53.225416710336603</v>
      </c>
      <c r="F49" s="104">
        <v>4780</v>
      </c>
    </row>
    <row r="50" spans="1:6">
      <c r="A50" s="134"/>
      <c r="B50" s="8" t="s">
        <v>200</v>
      </c>
      <c r="C50" s="8">
        <v>0.383467029454718</v>
      </c>
      <c r="D50" s="8">
        <v>1.11188811312574E-166</v>
      </c>
      <c r="E50" s="8">
        <v>28.6493359373084</v>
      </c>
      <c r="F50" s="104">
        <v>4761</v>
      </c>
    </row>
    <row r="51" spans="1:6">
      <c r="A51" s="134"/>
      <c r="B51" s="8" t="s">
        <v>205</v>
      </c>
      <c r="C51" s="8">
        <v>0.51744994659755705</v>
      </c>
      <c r="D51" s="8">
        <v>0</v>
      </c>
      <c r="E51" s="8">
        <v>41.811846462804397</v>
      </c>
      <c r="F51" s="104">
        <v>4781</v>
      </c>
    </row>
    <row r="52" spans="1:6">
      <c r="A52" s="134"/>
      <c r="B52" s="8" t="s">
        <v>212</v>
      </c>
      <c r="C52" s="8">
        <v>0.53227195236147395</v>
      </c>
      <c r="D52" s="8">
        <v>0</v>
      </c>
      <c r="E52" s="8">
        <v>43.2687945465551</v>
      </c>
      <c r="F52" s="104">
        <v>4736</v>
      </c>
    </row>
    <row r="53" spans="1:6">
      <c r="A53" s="134"/>
      <c r="B53" s="8" t="s">
        <v>218</v>
      </c>
      <c r="C53" s="8">
        <v>0.50957819793248305</v>
      </c>
      <c r="D53" s="8" t="s">
        <v>265</v>
      </c>
      <c r="E53" s="8">
        <v>40.662393223311099</v>
      </c>
      <c r="F53" s="104">
        <v>4714</v>
      </c>
    </row>
    <row r="54" spans="1:6">
      <c r="A54" s="134"/>
      <c r="B54" s="8" t="s">
        <v>224</v>
      </c>
      <c r="C54" s="8">
        <v>0.62717114418376496</v>
      </c>
      <c r="D54" s="8">
        <v>0</v>
      </c>
      <c r="E54" s="8">
        <v>55.472604810889699</v>
      </c>
      <c r="F54" s="104">
        <v>4746</v>
      </c>
    </row>
    <row r="55" spans="1:6">
      <c r="A55" s="134"/>
      <c r="B55" s="8" t="s">
        <v>231</v>
      </c>
      <c r="C55" s="8">
        <v>0.60675060102674205</v>
      </c>
      <c r="D55" s="8">
        <v>0</v>
      </c>
      <c r="E55" s="8">
        <v>52.779019486773898</v>
      </c>
      <c r="F55" s="104">
        <v>4781</v>
      </c>
    </row>
    <row r="56" spans="1:6">
      <c r="A56" s="134"/>
      <c r="B56" s="8" t="s">
        <v>237</v>
      </c>
      <c r="C56" s="8">
        <v>0.588728623176763</v>
      </c>
      <c r="D56" s="8">
        <v>0</v>
      </c>
      <c r="E56" s="8">
        <v>50.170006461840799</v>
      </c>
      <c r="F56" s="104">
        <v>4745</v>
      </c>
    </row>
    <row r="57" spans="1:6" ht="18.75">
      <c r="A57" s="134"/>
      <c r="B57" s="8" t="s">
        <v>256</v>
      </c>
      <c r="C57" s="8">
        <v>0.76114438847110499</v>
      </c>
      <c r="D57" s="8">
        <v>0</v>
      </c>
      <c r="E57" s="8">
        <v>81.432916565488398</v>
      </c>
      <c r="F57" s="104">
        <v>4815</v>
      </c>
    </row>
    <row r="58" spans="1:6">
      <c r="A58" s="134" t="s">
        <v>135</v>
      </c>
      <c r="B58" s="8" t="s">
        <v>139</v>
      </c>
      <c r="C58" s="8">
        <v>0.480392917005733</v>
      </c>
      <c r="D58" s="8">
        <v>2.9235294750700498E-271</v>
      </c>
      <c r="E58" s="8">
        <v>37.630636504440901</v>
      </c>
      <c r="F58" s="104">
        <v>4720</v>
      </c>
    </row>
    <row r="59" spans="1:6">
      <c r="A59" s="134"/>
      <c r="B59" s="8" t="s">
        <v>76</v>
      </c>
      <c r="C59" s="8">
        <v>0.59652320835675299</v>
      </c>
      <c r="D59" s="8">
        <v>0</v>
      </c>
      <c r="E59" s="8">
        <v>51.546951457472296</v>
      </c>
      <c r="F59" s="104">
        <v>4810</v>
      </c>
    </row>
    <row r="60" spans="1:6">
      <c r="A60" s="134"/>
      <c r="B60" s="8" t="s">
        <v>50</v>
      </c>
      <c r="C60" s="8">
        <v>0.48443250890023798</v>
      </c>
      <c r="D60" s="8">
        <v>1.9573716358158898E-279</v>
      </c>
      <c r="E60" s="8">
        <v>38.248551871483002</v>
      </c>
      <c r="F60" s="104">
        <v>4771</v>
      </c>
    </row>
    <row r="61" spans="1:6">
      <c r="A61" s="134"/>
      <c r="B61" s="8" t="s">
        <v>175</v>
      </c>
      <c r="C61" s="8">
        <v>0.54221895913755702</v>
      </c>
      <c r="D61" s="8">
        <v>0</v>
      </c>
      <c r="E61" s="8">
        <v>44.708839554782799</v>
      </c>
      <c r="F61" s="104">
        <v>4800</v>
      </c>
    </row>
    <row r="62" spans="1:6">
      <c r="A62" s="134"/>
      <c r="B62" s="8" t="s">
        <v>180</v>
      </c>
      <c r="C62" s="8">
        <v>0.60494870170914194</v>
      </c>
      <c r="D62" s="8">
        <v>0</v>
      </c>
      <c r="E62" s="8">
        <v>52.652320683840003</v>
      </c>
      <c r="F62" s="104">
        <v>4803</v>
      </c>
    </row>
    <row r="63" spans="1:6">
      <c r="A63" s="134"/>
      <c r="B63" s="8" t="s">
        <v>185</v>
      </c>
      <c r="C63" s="8">
        <v>0.36607747975728999</v>
      </c>
      <c r="D63" s="105">
        <v>1.06333724270655E-150</v>
      </c>
      <c r="E63" s="8">
        <v>27.117863647825398</v>
      </c>
      <c r="F63" s="104">
        <v>4752</v>
      </c>
    </row>
    <row r="64" spans="1:6">
      <c r="A64" s="134"/>
      <c r="B64" s="8" t="s">
        <v>190</v>
      </c>
      <c r="C64" s="8">
        <v>0.57022011901559599</v>
      </c>
      <c r="D64" s="8">
        <v>0</v>
      </c>
      <c r="E64" s="8">
        <v>48.135625040996899</v>
      </c>
      <c r="F64" s="104">
        <v>4809</v>
      </c>
    </row>
    <row r="65" spans="1:6">
      <c r="A65" s="134"/>
      <c r="B65" s="8" t="s">
        <v>195</v>
      </c>
      <c r="C65" s="8">
        <v>0.62199820949692097</v>
      </c>
      <c r="D65" s="8">
        <v>0</v>
      </c>
      <c r="E65" s="8">
        <v>55.103581887084403</v>
      </c>
      <c r="F65" s="104">
        <v>4812</v>
      </c>
    </row>
    <row r="66" spans="1:6">
      <c r="A66" s="134"/>
      <c r="B66" s="8" t="s">
        <v>200</v>
      </c>
      <c r="C66" s="8">
        <v>0.40053498662647302</v>
      </c>
      <c r="D66" s="105">
        <v>3.4598708536721698E-184</v>
      </c>
      <c r="E66" s="8">
        <v>30.2569147158631</v>
      </c>
      <c r="F66" s="104">
        <v>4791</v>
      </c>
    </row>
    <row r="67" spans="1:6">
      <c r="A67" s="134"/>
      <c r="B67" s="8" t="s">
        <v>205</v>
      </c>
      <c r="C67" s="8">
        <v>0.52690708373038597</v>
      </c>
      <c r="D67" s="8">
        <v>0</v>
      </c>
      <c r="E67" s="8">
        <v>43.009306561959903</v>
      </c>
      <c r="F67" s="104">
        <v>4813</v>
      </c>
    </row>
    <row r="68" spans="1:6">
      <c r="A68" s="134"/>
      <c r="B68" s="8" t="s">
        <v>212</v>
      </c>
      <c r="C68" s="8">
        <v>0.55459691696737901</v>
      </c>
      <c r="D68" s="8">
        <v>0</v>
      </c>
      <c r="E68" s="8">
        <v>46.0117720459872</v>
      </c>
      <c r="F68" s="104">
        <v>4766</v>
      </c>
    </row>
    <row r="69" spans="1:6">
      <c r="A69" s="134"/>
      <c r="B69" s="8" t="s">
        <v>218</v>
      </c>
      <c r="C69" s="8">
        <v>0.53058061790673305</v>
      </c>
      <c r="D69" s="8">
        <v>0</v>
      </c>
      <c r="E69" s="8">
        <v>43.150018247892199</v>
      </c>
      <c r="F69" s="104">
        <v>4752</v>
      </c>
    </row>
    <row r="70" spans="1:6">
      <c r="A70" s="134"/>
      <c r="B70" s="8" t="s">
        <v>224</v>
      </c>
      <c r="C70" s="8">
        <v>0.61857403580079595</v>
      </c>
      <c r="D70" s="8">
        <v>0</v>
      </c>
      <c r="E70" s="8">
        <v>54.304084274314697</v>
      </c>
      <c r="F70" s="104">
        <v>4758</v>
      </c>
    </row>
    <row r="71" spans="1:6">
      <c r="A71" s="134"/>
      <c r="B71" s="8" t="s">
        <v>231</v>
      </c>
      <c r="C71" s="8">
        <v>0.608954219361171</v>
      </c>
      <c r="D71" s="8">
        <v>0</v>
      </c>
      <c r="E71" s="8">
        <v>53.244105654128496</v>
      </c>
      <c r="F71" s="104">
        <v>4810</v>
      </c>
    </row>
    <row r="72" spans="1:6">
      <c r="A72" s="134"/>
      <c r="B72" s="8" t="s">
        <v>237</v>
      </c>
      <c r="C72" s="8">
        <v>0.58992642728665901</v>
      </c>
      <c r="D72" s="8">
        <v>0</v>
      </c>
      <c r="E72" s="8">
        <v>50.448303978382597</v>
      </c>
      <c r="F72" s="104">
        <v>4768</v>
      </c>
    </row>
    <row r="73" spans="1:6" ht="18.75">
      <c r="A73" s="134"/>
      <c r="B73" s="8" t="s">
        <v>256</v>
      </c>
      <c r="C73" s="8">
        <v>0.77702503607125495</v>
      </c>
      <c r="D73" s="8">
        <v>0</v>
      </c>
      <c r="E73" s="8">
        <v>85.949131647727398</v>
      </c>
      <c r="F73" s="104">
        <v>4848</v>
      </c>
    </row>
    <row r="74" spans="1:6">
      <c r="A74" s="134" t="s">
        <v>139</v>
      </c>
      <c r="B74" s="8" t="s">
        <v>76</v>
      </c>
      <c r="C74" s="8">
        <v>0.574803128318912</v>
      </c>
      <c r="D74" s="8">
        <v>0</v>
      </c>
      <c r="E74" s="8">
        <v>48.646381972063097</v>
      </c>
      <c r="F74" s="104">
        <v>4796</v>
      </c>
    </row>
    <row r="75" spans="1:6">
      <c r="A75" s="134"/>
      <c r="B75" s="8" t="s">
        <v>50</v>
      </c>
      <c r="C75" s="8">
        <v>0.55487669718958899</v>
      </c>
      <c r="D75" s="8">
        <v>0</v>
      </c>
      <c r="E75" s="8">
        <v>46.030811815435101</v>
      </c>
      <c r="F75" s="104">
        <v>4763</v>
      </c>
    </row>
    <row r="76" spans="1:6">
      <c r="A76" s="134"/>
      <c r="B76" s="8" t="s">
        <v>175</v>
      </c>
      <c r="C76" s="8">
        <v>0.47978694905715702</v>
      </c>
      <c r="D76" s="8">
        <v>8.13474060789835E-273</v>
      </c>
      <c r="E76" s="8">
        <v>37.731780815847301</v>
      </c>
      <c r="F76" s="104">
        <v>4761</v>
      </c>
    </row>
    <row r="77" spans="1:6">
      <c r="A77" s="134"/>
      <c r="B77" s="8" t="s">
        <v>180</v>
      </c>
      <c r="C77" s="8">
        <v>0.46592328333202498</v>
      </c>
      <c r="D77" s="8">
        <v>2.4138830518164298E-255</v>
      </c>
      <c r="E77" s="8">
        <v>36.333401709957599</v>
      </c>
      <c r="F77" s="104">
        <v>4761</v>
      </c>
    </row>
    <row r="78" spans="1:6">
      <c r="A78" s="134"/>
      <c r="B78" s="8" t="s">
        <v>185</v>
      </c>
      <c r="C78" s="8">
        <v>0.42671975775960802</v>
      </c>
      <c r="D78" s="105">
        <v>1.06288800059724E-208</v>
      </c>
      <c r="E78" s="8">
        <v>32.447002620709803</v>
      </c>
      <c r="F78" s="104">
        <v>4729</v>
      </c>
    </row>
    <row r="79" spans="1:6">
      <c r="A79" s="134"/>
      <c r="B79" s="8" t="s">
        <v>190</v>
      </c>
      <c r="C79" s="8">
        <v>0.48267008097441999</v>
      </c>
      <c r="D79" s="8">
        <v>5.9005614092739495E-277</v>
      </c>
      <c r="E79" s="8">
        <v>38.0550627753681</v>
      </c>
      <c r="F79" s="104">
        <v>4768</v>
      </c>
    </row>
    <row r="80" spans="1:6">
      <c r="A80" s="134"/>
      <c r="B80" s="8" t="s">
        <v>195</v>
      </c>
      <c r="C80" s="8">
        <v>0.473903165337484</v>
      </c>
      <c r="D80" s="8">
        <v>2.36587189503316E-266</v>
      </c>
      <c r="E80" s="8">
        <v>37.207992384879098</v>
      </c>
      <c r="F80" s="104">
        <v>4780</v>
      </c>
    </row>
    <row r="81" spans="1:6">
      <c r="A81" s="134"/>
      <c r="B81" s="8" t="s">
        <v>200</v>
      </c>
      <c r="C81" s="8">
        <v>0.46691806487281701</v>
      </c>
      <c r="D81" s="8">
        <v>7.7348230624035504E-257</v>
      </c>
      <c r="E81" s="8">
        <v>36.451699779466502</v>
      </c>
      <c r="F81" s="104">
        <v>4766</v>
      </c>
    </row>
    <row r="82" spans="1:6">
      <c r="A82" s="134"/>
      <c r="B82" s="8" t="s">
        <v>205</v>
      </c>
      <c r="C82" s="8">
        <v>0.48818176491996301</v>
      </c>
      <c r="D82" s="8">
        <v>2.83673367049491E-285</v>
      </c>
      <c r="E82" s="8">
        <v>38.6974219968371</v>
      </c>
      <c r="F82" s="104">
        <v>4786</v>
      </c>
    </row>
    <row r="83" spans="1:6">
      <c r="A83" s="134"/>
      <c r="B83" s="8" t="s">
        <v>212</v>
      </c>
      <c r="C83" s="8">
        <v>0.51592479479013598</v>
      </c>
      <c r="D83" s="8" t="s">
        <v>266</v>
      </c>
      <c r="E83" s="8">
        <v>41.477991196879003</v>
      </c>
      <c r="F83" s="104">
        <v>4743</v>
      </c>
    </row>
    <row r="84" spans="1:6">
      <c r="A84" s="134"/>
      <c r="B84" s="8" t="s">
        <v>218</v>
      </c>
      <c r="C84" s="8">
        <v>0.58402752514929901</v>
      </c>
      <c r="D84" s="8">
        <v>0</v>
      </c>
      <c r="E84" s="8">
        <v>49.5293936414242</v>
      </c>
      <c r="F84" s="104">
        <v>4739</v>
      </c>
    </row>
    <row r="85" spans="1:6">
      <c r="A85" s="134"/>
      <c r="B85" s="8" t="s">
        <v>224</v>
      </c>
      <c r="C85" s="8">
        <v>0.458401130685481</v>
      </c>
      <c r="D85" s="8">
        <v>1.5721706283503599E-243</v>
      </c>
      <c r="E85" s="8">
        <v>35.394245160005298</v>
      </c>
      <c r="F85" s="104">
        <v>4709</v>
      </c>
    </row>
    <row r="86" spans="1:6">
      <c r="A86" s="134"/>
      <c r="B86" s="8" t="s">
        <v>231</v>
      </c>
      <c r="C86" s="8">
        <v>0.45231081161222503</v>
      </c>
      <c r="D86" s="93">
        <v>1.1862906690108399E-239</v>
      </c>
      <c r="E86" s="8">
        <v>35.045058368151601</v>
      </c>
      <c r="F86" s="104">
        <v>4775</v>
      </c>
    </row>
    <row r="87" spans="1:6">
      <c r="A87" s="134"/>
      <c r="B87" s="8" t="s">
        <v>237</v>
      </c>
      <c r="C87" s="8">
        <v>0.45077460535395902</v>
      </c>
      <c r="D87" s="93">
        <v>1.2349304578719E-234</v>
      </c>
      <c r="E87" s="8">
        <v>34.657291414070599</v>
      </c>
      <c r="F87" s="104">
        <v>4710</v>
      </c>
    </row>
    <row r="88" spans="1:6" ht="18.75">
      <c r="A88" s="134"/>
      <c r="B88" s="8" t="s">
        <v>256</v>
      </c>
      <c r="C88" s="8">
        <v>0.708341732923636</v>
      </c>
      <c r="D88" s="8">
        <v>0</v>
      </c>
      <c r="E88" s="8">
        <v>69.719932554580097</v>
      </c>
      <c r="F88" s="104">
        <v>4827</v>
      </c>
    </row>
    <row r="89" spans="1:6">
      <c r="A89" s="134" t="s">
        <v>76</v>
      </c>
      <c r="B89" s="8" t="s">
        <v>50</v>
      </c>
      <c r="C89" s="8">
        <v>0.50116304917273002</v>
      </c>
      <c r="D89" s="8">
        <v>7.5395851561464195E-306</v>
      </c>
      <c r="E89" s="8">
        <v>40.257728335161303</v>
      </c>
      <c r="F89" s="104">
        <v>4832</v>
      </c>
    </row>
    <row r="90" spans="1:6">
      <c r="A90" s="134"/>
      <c r="B90" s="8" t="s">
        <v>175</v>
      </c>
      <c r="C90" s="8">
        <v>0.48877990456857301</v>
      </c>
      <c r="D90" s="8">
        <v>4.1735305768894002E-290</v>
      </c>
      <c r="E90" s="8">
        <v>39.034086543511499</v>
      </c>
      <c r="F90" s="104">
        <v>4854</v>
      </c>
    </row>
    <row r="91" spans="1:6">
      <c r="A91" s="134"/>
      <c r="B91" s="8" t="s">
        <v>180</v>
      </c>
      <c r="C91" s="8">
        <v>0.50777848154501004</v>
      </c>
      <c r="D91" s="8" t="s">
        <v>267</v>
      </c>
      <c r="E91" s="8">
        <v>41.086455225953699</v>
      </c>
      <c r="F91" s="104">
        <v>4859</v>
      </c>
    </row>
    <row r="92" spans="1:6">
      <c r="A92" s="134"/>
      <c r="B92" s="8" t="s">
        <v>185</v>
      </c>
      <c r="C92" s="8">
        <v>0.37871636653618701</v>
      </c>
      <c r="D92" s="105">
        <v>4.43397660567132E-164</v>
      </c>
      <c r="E92" s="8">
        <v>28.3912618254035</v>
      </c>
      <c r="F92" s="104">
        <v>4814</v>
      </c>
    </row>
    <row r="93" spans="1:6">
      <c r="A93" s="134"/>
      <c r="B93" s="8" t="s">
        <v>190</v>
      </c>
      <c r="C93" s="8">
        <v>0.49355205249633399</v>
      </c>
      <c r="D93" s="8">
        <v>9.6103987856083606E-297</v>
      </c>
      <c r="E93" s="8">
        <v>39.545285212064698</v>
      </c>
      <c r="F93" s="104">
        <v>4856</v>
      </c>
    </row>
    <row r="94" spans="1:6">
      <c r="A94" s="134"/>
      <c r="B94" s="8" t="s">
        <v>195</v>
      </c>
      <c r="C94" s="8">
        <v>0.51990095608197096</v>
      </c>
      <c r="D94" s="8">
        <v>0</v>
      </c>
      <c r="E94" s="8">
        <v>42.494709184234203</v>
      </c>
      <c r="F94" s="104">
        <v>4875</v>
      </c>
    </row>
    <row r="95" spans="1:6">
      <c r="A95" s="134"/>
      <c r="B95" s="8" t="s">
        <v>200</v>
      </c>
      <c r="C95" s="8">
        <v>0.41318979093354102</v>
      </c>
      <c r="D95" s="105">
        <v>1.3264792634628001E-199</v>
      </c>
      <c r="E95" s="8">
        <v>31.611884924154801</v>
      </c>
      <c r="F95" s="104">
        <v>4854</v>
      </c>
    </row>
    <row r="96" spans="1:6">
      <c r="A96" s="134"/>
      <c r="B96" s="8" t="s">
        <v>205</v>
      </c>
      <c r="C96" s="8">
        <v>0.50417126112625299</v>
      </c>
      <c r="D96" s="8" t="s">
        <v>268</v>
      </c>
      <c r="E96" s="8">
        <v>40.782468200024702</v>
      </c>
      <c r="F96" s="104">
        <v>4880</v>
      </c>
    </row>
    <row r="97" spans="1:6">
      <c r="A97" s="134"/>
      <c r="B97" s="8" t="s">
        <v>212</v>
      </c>
      <c r="C97" s="8">
        <v>0.51655977934433905</v>
      </c>
      <c r="D97" s="8">
        <v>0</v>
      </c>
      <c r="E97" s="8">
        <v>41.861769007243097</v>
      </c>
      <c r="F97" s="104">
        <v>4815</v>
      </c>
    </row>
    <row r="98" spans="1:6">
      <c r="A98" s="134"/>
      <c r="B98" s="8" t="s">
        <v>218</v>
      </c>
      <c r="C98" s="8">
        <v>0.55121180143922899</v>
      </c>
      <c r="D98" s="8">
        <v>0</v>
      </c>
      <c r="E98" s="8">
        <v>45.789272392089302</v>
      </c>
      <c r="F98" s="104">
        <v>4804</v>
      </c>
    </row>
    <row r="99" spans="1:6">
      <c r="A99" s="134"/>
      <c r="B99" s="8" t="s">
        <v>224</v>
      </c>
      <c r="C99" s="8">
        <v>0.52175293599407702</v>
      </c>
      <c r="D99" s="8">
        <v>0</v>
      </c>
      <c r="E99" s="8">
        <v>42.363983769042001</v>
      </c>
      <c r="F99" s="104">
        <v>4798</v>
      </c>
    </row>
    <row r="100" spans="1:6">
      <c r="A100" s="134"/>
      <c r="B100" s="8" t="s">
        <v>231</v>
      </c>
      <c r="C100" s="8">
        <v>0.50246431118928903</v>
      </c>
      <c r="D100" s="8" t="s">
        <v>269</v>
      </c>
      <c r="E100" s="8">
        <v>40.572687974246499</v>
      </c>
      <c r="F100" s="104">
        <v>4874</v>
      </c>
    </row>
    <row r="101" spans="1:6">
      <c r="A101" s="134"/>
      <c r="B101" s="8" t="s">
        <v>237</v>
      </c>
      <c r="C101" s="8">
        <v>0.49491854751305497</v>
      </c>
      <c r="D101" s="8">
        <v>2.85043629648186E-295</v>
      </c>
      <c r="E101" s="8">
        <v>39.464818262439699</v>
      </c>
      <c r="F101" s="104">
        <v>4801</v>
      </c>
    </row>
    <row r="102" spans="1:6" ht="18.75">
      <c r="A102" s="134"/>
      <c r="B102" s="8" t="s">
        <v>256</v>
      </c>
      <c r="C102" s="8">
        <v>0.71961660372607705</v>
      </c>
      <c r="D102" s="8">
        <v>0</v>
      </c>
      <c r="E102" s="8">
        <v>72.818340609695397</v>
      </c>
      <c r="F102" s="104">
        <v>4937</v>
      </c>
    </row>
    <row r="103" spans="1:6">
      <c r="A103" s="134" t="s">
        <v>50</v>
      </c>
      <c r="B103" s="8" t="s">
        <v>175</v>
      </c>
      <c r="C103" s="8">
        <v>0.54550929006438698</v>
      </c>
      <c r="D103" s="8">
        <v>0</v>
      </c>
      <c r="E103" s="8">
        <v>45.291450379553702</v>
      </c>
      <c r="F103" s="104">
        <v>4842</v>
      </c>
    </row>
    <row r="104" spans="1:6">
      <c r="A104" s="134"/>
      <c r="B104" s="8" t="s">
        <v>180</v>
      </c>
      <c r="C104" s="8">
        <v>0.50906732082254202</v>
      </c>
      <c r="D104" s="8" t="s">
        <v>270</v>
      </c>
      <c r="E104" s="8">
        <v>41.133719686202703</v>
      </c>
      <c r="F104" s="104">
        <v>4837</v>
      </c>
    </row>
    <row r="105" spans="1:6">
      <c r="A105" s="134"/>
      <c r="B105" s="8" t="s">
        <v>185</v>
      </c>
      <c r="C105" s="8">
        <v>0.51127099069654802</v>
      </c>
      <c r="D105" s="8" t="s">
        <v>271</v>
      </c>
      <c r="E105" s="8">
        <v>41.250398575053197</v>
      </c>
      <c r="F105" s="104">
        <v>4808</v>
      </c>
    </row>
    <row r="106" spans="1:6">
      <c r="A106" s="134"/>
      <c r="B106" s="8" t="s">
        <v>190</v>
      </c>
      <c r="C106" s="8">
        <v>0.59202843081707801</v>
      </c>
      <c r="D106" s="8">
        <v>0</v>
      </c>
      <c r="E106" s="8">
        <v>51.132743460426099</v>
      </c>
      <c r="F106" s="104">
        <v>4845</v>
      </c>
    </row>
    <row r="107" spans="1:6">
      <c r="A107" s="134"/>
      <c r="B107" s="8" t="s">
        <v>195</v>
      </c>
      <c r="C107" s="8">
        <v>0.53168142741617497</v>
      </c>
      <c r="D107" s="8">
        <v>0</v>
      </c>
      <c r="E107" s="8">
        <v>43.700688667612901</v>
      </c>
      <c r="F107" s="104">
        <v>4846</v>
      </c>
    </row>
    <row r="108" spans="1:6">
      <c r="A108" s="134"/>
      <c r="B108" s="8" t="s">
        <v>200</v>
      </c>
      <c r="C108" s="8">
        <v>0.58796192080338106</v>
      </c>
      <c r="D108" s="8">
        <v>0</v>
      </c>
      <c r="E108" s="8">
        <v>50.574083636553603</v>
      </c>
      <c r="F108" s="104">
        <v>4841</v>
      </c>
    </row>
    <row r="109" spans="1:6">
      <c r="A109" s="134"/>
      <c r="B109" s="8" t="s">
        <v>205</v>
      </c>
      <c r="C109" s="8">
        <v>0.49248342758235902</v>
      </c>
      <c r="D109" s="8">
        <v>4.9320760426089401E-295</v>
      </c>
      <c r="E109" s="8">
        <v>39.415963219253598</v>
      </c>
      <c r="F109" s="104">
        <v>4852</v>
      </c>
    </row>
    <row r="110" spans="1:6">
      <c r="A110" s="134"/>
      <c r="B110" s="8" t="s">
        <v>212</v>
      </c>
      <c r="C110" s="8">
        <v>0.518348838551562</v>
      </c>
      <c r="D110" s="8">
        <v>0</v>
      </c>
      <c r="E110" s="8">
        <v>41.941804724706103</v>
      </c>
      <c r="F110" s="104">
        <v>4788</v>
      </c>
    </row>
    <row r="111" spans="1:6">
      <c r="A111" s="134"/>
      <c r="B111" s="8" t="s">
        <v>218</v>
      </c>
      <c r="C111" s="8">
        <v>0.58369212831750195</v>
      </c>
      <c r="D111" s="8">
        <v>0</v>
      </c>
      <c r="E111" s="8">
        <v>49.741424318966999</v>
      </c>
      <c r="F111" s="104">
        <v>4788</v>
      </c>
    </row>
    <row r="112" spans="1:6">
      <c r="A112" s="134"/>
      <c r="B112" s="8" t="s">
        <v>224</v>
      </c>
      <c r="C112" s="8">
        <v>0.45726407938536501</v>
      </c>
      <c r="D112" s="8">
        <v>7.8246712166559608E-245</v>
      </c>
      <c r="E112" s="8">
        <v>35.477480028456696</v>
      </c>
      <c r="F112" s="104">
        <v>4761</v>
      </c>
    </row>
    <row r="113" spans="1:6">
      <c r="A113" s="134"/>
      <c r="B113" s="8" t="s">
        <v>231</v>
      </c>
      <c r="C113" s="8">
        <v>0.45747303282848301</v>
      </c>
      <c r="D113" s="8">
        <v>7.3596576181090904E-249</v>
      </c>
      <c r="E113" s="8">
        <v>35.7727896156008</v>
      </c>
      <c r="F113" s="104">
        <v>4835</v>
      </c>
    </row>
    <row r="114" spans="1:6">
      <c r="A114" s="134"/>
      <c r="B114" s="8" t="s">
        <v>237</v>
      </c>
      <c r="C114" s="8">
        <v>0.45945756769249002</v>
      </c>
      <c r="D114" s="8">
        <v>2.30500708254188E-247</v>
      </c>
      <c r="E114" s="8">
        <v>35.685569286466198</v>
      </c>
      <c r="F114" s="104">
        <v>4759</v>
      </c>
    </row>
    <row r="115" spans="1:6" ht="18.75">
      <c r="A115" s="134"/>
      <c r="B115" s="8" t="s">
        <v>256</v>
      </c>
      <c r="C115" s="8">
        <v>0.72889195294961695</v>
      </c>
      <c r="D115" s="8">
        <v>0</v>
      </c>
      <c r="E115" s="8">
        <v>74.426773883197399</v>
      </c>
      <c r="F115" s="104">
        <v>4887</v>
      </c>
    </row>
    <row r="116" spans="1:6">
      <c r="A116" s="134" t="s">
        <v>175</v>
      </c>
      <c r="B116" s="8" t="s">
        <v>180</v>
      </c>
      <c r="C116" s="8">
        <v>0.766855263371926</v>
      </c>
      <c r="D116" s="8">
        <v>0</v>
      </c>
      <c r="E116" s="8">
        <v>83.389078088114502</v>
      </c>
      <c r="F116" s="104">
        <v>4871</v>
      </c>
    </row>
    <row r="117" spans="1:6">
      <c r="A117" s="134"/>
      <c r="B117" s="8" t="s">
        <v>185</v>
      </c>
      <c r="C117" s="8">
        <v>0.48889794892060101</v>
      </c>
      <c r="D117" s="8">
        <v>1.7430642329861702E-288</v>
      </c>
      <c r="E117" s="8">
        <v>38.9256243428323</v>
      </c>
      <c r="F117" s="104">
        <v>4824</v>
      </c>
    </row>
    <row r="118" spans="1:6">
      <c r="A118" s="134"/>
      <c r="B118" s="8" t="s">
        <v>190</v>
      </c>
      <c r="C118" s="8">
        <v>0.79891302580769297</v>
      </c>
      <c r="D118" s="8">
        <v>0</v>
      </c>
      <c r="E118" s="8">
        <v>92.801896830512604</v>
      </c>
      <c r="F118" s="104">
        <v>4881</v>
      </c>
    </row>
    <row r="119" spans="1:6">
      <c r="A119" s="134"/>
      <c r="B119" s="8" t="s">
        <v>99</v>
      </c>
      <c r="C119" s="8">
        <v>0.70308731729407203</v>
      </c>
      <c r="D119" s="8">
        <v>0</v>
      </c>
      <c r="E119" s="8">
        <v>69.090732035740402</v>
      </c>
      <c r="F119" s="104">
        <v>4883</v>
      </c>
    </row>
    <row r="120" spans="1:6">
      <c r="A120" s="134"/>
      <c r="B120" s="8" t="s">
        <v>200</v>
      </c>
      <c r="C120" s="8">
        <v>0.46634817637489501</v>
      </c>
      <c r="D120" s="8">
        <v>4.8894353733286203E-261</v>
      </c>
      <c r="E120" s="8">
        <v>36.744427687853197</v>
      </c>
      <c r="F120" s="104">
        <v>4858</v>
      </c>
    </row>
    <row r="121" spans="1:6">
      <c r="A121" s="134"/>
      <c r="B121" s="8" t="s">
        <v>205</v>
      </c>
      <c r="C121" s="8">
        <v>0.61794730278981702</v>
      </c>
      <c r="D121" s="8">
        <v>0</v>
      </c>
      <c r="E121" s="8">
        <v>54.9000865129807</v>
      </c>
      <c r="F121" s="104">
        <v>4879</v>
      </c>
    </row>
    <row r="122" spans="1:6">
      <c r="A122" s="134"/>
      <c r="B122" s="8" t="s">
        <v>212</v>
      </c>
      <c r="C122" s="8">
        <v>0.63956049494446798</v>
      </c>
      <c r="D122" s="8">
        <v>0</v>
      </c>
      <c r="E122" s="8">
        <v>57.735768907355997</v>
      </c>
      <c r="F122" s="104">
        <v>4816</v>
      </c>
    </row>
    <row r="123" spans="1:6">
      <c r="A123" s="134"/>
      <c r="B123" s="8" t="s">
        <v>218</v>
      </c>
      <c r="C123" s="8">
        <v>0.60540130577868001</v>
      </c>
      <c r="D123" s="8">
        <v>0</v>
      </c>
      <c r="E123" s="8">
        <v>52.7309515906963</v>
      </c>
      <c r="F123" s="104">
        <v>4806</v>
      </c>
    </row>
    <row r="124" spans="1:6">
      <c r="A124" s="134"/>
      <c r="B124" s="8" t="s">
        <v>224</v>
      </c>
      <c r="C124" s="8">
        <v>0.4855459348467</v>
      </c>
      <c r="D124" s="8">
        <v>3.0464882669740302E-282</v>
      </c>
      <c r="E124" s="8">
        <v>38.4559011680265</v>
      </c>
      <c r="F124" s="104">
        <v>4794</v>
      </c>
    </row>
    <row r="125" spans="1:6">
      <c r="A125" s="134"/>
      <c r="B125" s="8" t="s">
        <v>231</v>
      </c>
      <c r="C125" s="8">
        <v>0.47676663863422902</v>
      </c>
      <c r="D125" s="8">
        <v>1.0317268360871E-274</v>
      </c>
      <c r="E125" s="8">
        <v>37.826746740468302</v>
      </c>
      <c r="F125" s="104">
        <v>4864</v>
      </c>
    </row>
    <row r="126" spans="1:6">
      <c r="A126" s="134"/>
      <c r="B126" s="8" t="s">
        <v>237</v>
      </c>
      <c r="C126" s="8">
        <v>0.47792167049158502</v>
      </c>
      <c r="D126" s="8">
        <v>2.1679202494073201E-272</v>
      </c>
      <c r="E126" s="8">
        <v>37.679295014387797</v>
      </c>
      <c r="F126" s="104">
        <v>4796</v>
      </c>
    </row>
    <row r="127" spans="1:6" ht="18.75">
      <c r="A127" s="134"/>
      <c r="B127" s="8" t="s">
        <v>256</v>
      </c>
      <c r="C127" s="8">
        <v>0.78792376263153696</v>
      </c>
      <c r="D127" s="8">
        <v>0</v>
      </c>
      <c r="E127" s="8">
        <v>89.697692618992406</v>
      </c>
      <c r="F127" s="104">
        <v>4914</v>
      </c>
    </row>
    <row r="128" spans="1:6">
      <c r="A128" s="134" t="s">
        <v>180</v>
      </c>
      <c r="B128" s="8" t="s">
        <v>185</v>
      </c>
      <c r="C128" s="8">
        <v>0.46149501507866703</v>
      </c>
      <c r="D128" s="8">
        <v>4.1746656963734698E-253</v>
      </c>
      <c r="E128" s="8">
        <v>36.123272240287399</v>
      </c>
      <c r="F128" s="104">
        <v>4822</v>
      </c>
    </row>
    <row r="129" spans="1:6">
      <c r="A129" s="134"/>
      <c r="B129" s="8" t="s">
        <v>190</v>
      </c>
      <c r="C129" s="8">
        <v>0.70729703784961995</v>
      </c>
      <c r="D129" s="8">
        <v>0</v>
      </c>
      <c r="E129" s="8">
        <v>69.865952708120304</v>
      </c>
      <c r="F129" s="104">
        <v>4876</v>
      </c>
    </row>
    <row r="130" spans="1:6">
      <c r="A130" s="134"/>
      <c r="B130" s="8" t="s">
        <v>99</v>
      </c>
      <c r="C130" s="8">
        <v>0.83671639361162597</v>
      </c>
      <c r="D130" s="8">
        <v>0</v>
      </c>
      <c r="E130" s="8">
        <v>106.874363896689</v>
      </c>
      <c r="F130" s="104">
        <v>4893</v>
      </c>
    </row>
    <row r="131" spans="1:6">
      <c r="A131" s="134"/>
      <c r="B131" s="8" t="s">
        <v>200</v>
      </c>
      <c r="C131" s="8">
        <v>0.448469303899937</v>
      </c>
      <c r="D131" s="8">
        <v>5.9167265370932201E-239</v>
      </c>
      <c r="E131" s="8">
        <v>34.954120239605203</v>
      </c>
      <c r="F131" s="104">
        <v>4853</v>
      </c>
    </row>
    <row r="132" spans="1:6">
      <c r="A132" s="134"/>
      <c r="B132" s="8" t="s">
        <v>205</v>
      </c>
      <c r="C132" s="8">
        <v>0.628795919051233</v>
      </c>
      <c r="D132" s="8">
        <v>0</v>
      </c>
      <c r="E132" s="8">
        <v>56.4737185241341</v>
      </c>
      <c r="F132" s="104">
        <v>4877</v>
      </c>
    </row>
    <row r="133" spans="1:6">
      <c r="A133" s="134"/>
      <c r="B133" s="8" t="s">
        <v>212</v>
      </c>
      <c r="C133" s="8">
        <v>0.65405037396319099</v>
      </c>
      <c r="D133" s="8">
        <v>0</v>
      </c>
      <c r="E133" s="8">
        <v>60.021778913622398</v>
      </c>
      <c r="F133" s="104">
        <v>4819</v>
      </c>
    </row>
    <row r="134" spans="1:6">
      <c r="A134" s="134"/>
      <c r="B134" s="8" t="s">
        <v>218</v>
      </c>
      <c r="C134" s="8">
        <v>0.58729131018453196</v>
      </c>
      <c r="D134" s="8">
        <v>0</v>
      </c>
      <c r="E134" s="8">
        <v>50.282229596099398</v>
      </c>
      <c r="F134" s="104">
        <v>4802</v>
      </c>
    </row>
    <row r="135" spans="1:6">
      <c r="A135" s="134"/>
      <c r="B135" s="8" t="s">
        <v>224</v>
      </c>
      <c r="C135" s="8">
        <v>0.53541574580261397</v>
      </c>
      <c r="D135" s="8">
        <v>0</v>
      </c>
      <c r="E135" s="8">
        <v>43.920423532481202</v>
      </c>
      <c r="F135" s="104">
        <v>4800</v>
      </c>
    </row>
    <row r="136" spans="1:6">
      <c r="A136" s="134"/>
      <c r="B136" s="8" t="s">
        <v>231</v>
      </c>
      <c r="C136" s="8">
        <v>0.53590456558872002</v>
      </c>
      <c r="D136" s="8">
        <v>0</v>
      </c>
      <c r="E136" s="8">
        <v>44.277974476816198</v>
      </c>
      <c r="F136" s="104">
        <v>4866</v>
      </c>
    </row>
    <row r="137" spans="1:6">
      <c r="A137" s="134"/>
      <c r="B137" s="8" t="s">
        <v>237</v>
      </c>
      <c r="C137" s="8">
        <v>0.53823022872392501</v>
      </c>
      <c r="D137" s="8">
        <v>0</v>
      </c>
      <c r="E137" s="8">
        <v>44.272755011687003</v>
      </c>
      <c r="F137" s="104">
        <v>4806</v>
      </c>
    </row>
    <row r="138" spans="1:6" ht="18.75">
      <c r="A138" s="134"/>
      <c r="B138" s="8" t="s">
        <v>256</v>
      </c>
      <c r="C138" s="8">
        <v>0.80253906650814599</v>
      </c>
      <c r="D138" s="8">
        <v>0</v>
      </c>
      <c r="E138" s="8">
        <v>94.364779423486596</v>
      </c>
      <c r="F138" s="104">
        <v>4921</v>
      </c>
    </row>
    <row r="139" spans="1:6">
      <c r="A139" s="134" t="s">
        <v>185</v>
      </c>
      <c r="B139" s="8" t="s">
        <v>190</v>
      </c>
      <c r="C139" s="8">
        <v>0.45599535066068703</v>
      </c>
      <c r="D139" s="8">
        <v>1.30308970531971E-246</v>
      </c>
      <c r="E139" s="8">
        <v>35.593670324418802</v>
      </c>
      <c r="F139" s="104">
        <v>4826</v>
      </c>
    </row>
    <row r="140" spans="1:6">
      <c r="A140" s="134"/>
      <c r="B140" s="8" t="s">
        <v>99</v>
      </c>
      <c r="C140" s="8">
        <v>0.43834736780948602</v>
      </c>
      <c r="D140" s="8">
        <v>2.2143357089080798E-226</v>
      </c>
      <c r="E140" s="8">
        <v>33.915307450469797</v>
      </c>
      <c r="F140" s="104">
        <v>4836</v>
      </c>
    </row>
    <row r="141" spans="1:6">
      <c r="A141" s="134"/>
      <c r="B141" s="8" t="s">
        <v>200</v>
      </c>
      <c r="C141" s="8">
        <v>0.62956904346250298</v>
      </c>
      <c r="D141" s="8">
        <v>0</v>
      </c>
      <c r="E141" s="8">
        <v>56.373633349029198</v>
      </c>
      <c r="F141" s="104">
        <v>4840</v>
      </c>
    </row>
    <row r="142" spans="1:6">
      <c r="A142" s="134"/>
      <c r="B142" s="8" t="s">
        <v>205</v>
      </c>
      <c r="C142" s="8">
        <v>0.408825898974643</v>
      </c>
      <c r="D142" s="105">
        <v>3.56103560715456E-194</v>
      </c>
      <c r="E142" s="8">
        <v>31.139777131003999</v>
      </c>
      <c r="F142" s="104">
        <v>4832</v>
      </c>
    </row>
    <row r="143" spans="1:6">
      <c r="A143" s="134"/>
      <c r="B143" s="8" t="s">
        <v>212</v>
      </c>
      <c r="C143" s="8">
        <v>0.44800942777498598</v>
      </c>
      <c r="D143" s="8">
        <v>2.27920223895087E-234</v>
      </c>
      <c r="E143" s="8">
        <v>34.609459579602202</v>
      </c>
      <c r="F143" s="104">
        <v>4770</v>
      </c>
    </row>
    <row r="144" spans="1:6">
      <c r="A144" s="134"/>
      <c r="B144" s="8" t="s">
        <v>218</v>
      </c>
      <c r="C144" s="8">
        <v>0.46317082633871198</v>
      </c>
      <c r="D144" s="8">
        <v>6.4440461810344904E-252</v>
      </c>
      <c r="E144" s="8">
        <v>36.056129245141904</v>
      </c>
      <c r="F144" s="104">
        <v>4760</v>
      </c>
    </row>
    <row r="145" spans="1:6">
      <c r="A145" s="134"/>
      <c r="B145" s="8" t="s">
        <v>224</v>
      </c>
      <c r="C145" s="8">
        <v>0.38710671200178698</v>
      </c>
      <c r="D145" s="105">
        <v>7.0588771779945802E-170</v>
      </c>
      <c r="E145" s="8">
        <v>28.9506682656347</v>
      </c>
      <c r="F145" s="104">
        <v>4755</v>
      </c>
    </row>
    <row r="146" spans="1:6">
      <c r="A146" s="134"/>
      <c r="B146" s="8" t="s">
        <v>231</v>
      </c>
      <c r="C146" s="8">
        <v>0.384492724983162</v>
      </c>
      <c r="D146" s="105">
        <v>1.00630195867409E-169</v>
      </c>
      <c r="E146" s="8">
        <v>28.919764920347902</v>
      </c>
      <c r="F146" s="104">
        <v>4821</v>
      </c>
    </row>
    <row r="147" spans="1:6">
      <c r="A147" s="134"/>
      <c r="B147" s="8" t="s">
        <v>237</v>
      </c>
      <c r="C147" s="8">
        <v>0.37779104047949902</v>
      </c>
      <c r="D147" s="105">
        <v>2.5731258210811698E-161</v>
      </c>
      <c r="E147" s="8">
        <v>28.142224388857699</v>
      </c>
      <c r="F147" s="104">
        <v>4757</v>
      </c>
    </row>
    <row r="148" spans="1:6" ht="18.75">
      <c r="A148" s="134"/>
      <c r="B148" s="8" t="s">
        <v>256</v>
      </c>
      <c r="C148" s="8">
        <v>0.62262924060422198</v>
      </c>
      <c r="D148" s="8">
        <v>0</v>
      </c>
      <c r="E148" s="8">
        <v>55.566381790515599</v>
      </c>
      <c r="F148" s="104">
        <v>4877</v>
      </c>
    </row>
    <row r="149" spans="1:6">
      <c r="A149" s="134" t="s">
        <v>190</v>
      </c>
      <c r="B149" s="8" t="s">
        <v>99</v>
      </c>
      <c r="C149" s="8">
        <v>0.75028701065985004</v>
      </c>
      <c r="D149" s="8">
        <v>0</v>
      </c>
      <c r="E149" s="8">
        <v>79.320329587509505</v>
      </c>
      <c r="F149" s="104">
        <v>4885</v>
      </c>
    </row>
    <row r="150" spans="1:6">
      <c r="A150" s="134"/>
      <c r="B150" s="8" t="s">
        <v>200</v>
      </c>
      <c r="C150" s="8">
        <v>0.47005199555454802</v>
      </c>
      <c r="D150" s="8">
        <v>8.8242269475888006E-266</v>
      </c>
      <c r="E150" s="8">
        <v>37.122427843073098</v>
      </c>
      <c r="F150" s="104">
        <v>4859</v>
      </c>
    </row>
    <row r="151" spans="1:6">
      <c r="A151" s="134"/>
      <c r="B151" s="8" t="s">
        <v>205</v>
      </c>
      <c r="C151" s="8">
        <v>0.59799521857031401</v>
      </c>
      <c r="D151" s="8">
        <v>0</v>
      </c>
      <c r="E151" s="8">
        <v>52.136002231295599</v>
      </c>
      <c r="F151" s="104">
        <v>4883</v>
      </c>
    </row>
    <row r="152" spans="1:6">
      <c r="A152" s="134"/>
      <c r="B152" s="8" t="s">
        <v>212</v>
      </c>
      <c r="C152" s="8">
        <v>0.63247489951135305</v>
      </c>
      <c r="D152" s="8">
        <v>0</v>
      </c>
      <c r="E152" s="8">
        <v>56.683283425182502</v>
      </c>
      <c r="F152" s="104">
        <v>4819</v>
      </c>
    </row>
    <row r="153" spans="1:6">
      <c r="A153" s="134"/>
      <c r="B153" s="8" t="s">
        <v>218</v>
      </c>
      <c r="C153" s="8">
        <v>0.60834270742830698</v>
      </c>
      <c r="D153" s="8">
        <v>0</v>
      </c>
      <c r="E153" s="8">
        <v>53.159200253860298</v>
      </c>
      <c r="F153" s="104">
        <v>4810</v>
      </c>
    </row>
    <row r="154" spans="1:6">
      <c r="A154" s="134"/>
      <c r="B154" s="8" t="s">
        <v>224</v>
      </c>
      <c r="C154" s="8">
        <v>0.50232167601714295</v>
      </c>
      <c r="D154" s="8">
        <v>2.4797515494087199E-305</v>
      </c>
      <c r="E154" s="8">
        <v>40.239836856569198</v>
      </c>
      <c r="F154" s="104">
        <v>4798</v>
      </c>
    </row>
    <row r="155" spans="1:6">
      <c r="A155" s="134"/>
      <c r="B155" s="8" t="s">
        <v>231</v>
      </c>
      <c r="C155" s="8">
        <v>0.50541462850554597</v>
      </c>
      <c r="D155" s="8" t="s">
        <v>272</v>
      </c>
      <c r="E155" s="8">
        <v>40.850360315056001</v>
      </c>
      <c r="F155" s="104">
        <v>4864</v>
      </c>
    </row>
    <row r="156" spans="1:6">
      <c r="A156" s="134"/>
      <c r="B156" s="8" t="s">
        <v>237</v>
      </c>
      <c r="C156" s="8">
        <v>0.51199181393476401</v>
      </c>
      <c r="D156" s="8" t="s">
        <v>273</v>
      </c>
      <c r="E156" s="8">
        <v>41.294799560335001</v>
      </c>
      <c r="F156" s="104">
        <v>4800</v>
      </c>
    </row>
    <row r="157" spans="1:6" ht="18.75">
      <c r="A157" s="134"/>
      <c r="B157" s="8" t="s">
        <v>262</v>
      </c>
      <c r="C157" s="8">
        <v>0.79587333279468897</v>
      </c>
      <c r="D157" s="8">
        <v>0</v>
      </c>
      <c r="E157" s="8">
        <v>92.173554173648</v>
      </c>
      <c r="F157" s="104">
        <v>4917</v>
      </c>
    </row>
    <row r="158" spans="1:6">
      <c r="A158" s="134" t="s">
        <v>195</v>
      </c>
      <c r="B158" s="8" t="s">
        <v>200</v>
      </c>
      <c r="C158" s="8">
        <v>0.449990278256516</v>
      </c>
      <c r="D158" s="8">
        <v>1.35031820836843E-241</v>
      </c>
      <c r="E158" s="8">
        <v>35.164130541369403</v>
      </c>
      <c r="F158" s="104">
        <v>4870</v>
      </c>
    </row>
    <row r="159" spans="1:6">
      <c r="A159" s="134"/>
      <c r="B159" s="8" t="s">
        <v>205</v>
      </c>
      <c r="C159" s="8">
        <v>0.64320567161419395</v>
      </c>
      <c r="D159" s="8">
        <v>0</v>
      </c>
      <c r="E159" s="8">
        <v>58.7901166517359</v>
      </c>
      <c r="F159" s="104">
        <v>4898</v>
      </c>
    </row>
    <row r="160" spans="1:6">
      <c r="A160" s="134"/>
      <c r="B160" s="8" t="s">
        <v>212</v>
      </c>
      <c r="C160" s="8">
        <v>0.66213869454257102</v>
      </c>
      <c r="D160" s="8">
        <v>0</v>
      </c>
      <c r="E160" s="8">
        <v>61.3691008019469</v>
      </c>
      <c r="F160" s="104">
        <v>4824</v>
      </c>
    </row>
    <row r="161" spans="1:6">
      <c r="A161" s="134"/>
      <c r="B161" s="8" t="s">
        <v>218</v>
      </c>
      <c r="C161" s="8">
        <v>0.59911745379105297</v>
      </c>
      <c r="D161" s="8">
        <v>0</v>
      </c>
      <c r="E161" s="8">
        <v>51.923189456077701</v>
      </c>
      <c r="F161" s="104">
        <v>4815</v>
      </c>
    </row>
    <row r="162" spans="1:6">
      <c r="A162" s="134"/>
      <c r="B162" s="8" t="s">
        <v>224</v>
      </c>
      <c r="C162" s="8">
        <v>0.53286003091131295</v>
      </c>
      <c r="D162" s="8">
        <v>0</v>
      </c>
      <c r="E162" s="8">
        <v>43.640998137816602</v>
      </c>
      <c r="F162" s="104">
        <v>4803</v>
      </c>
    </row>
    <row r="163" spans="1:6">
      <c r="A163" s="134"/>
      <c r="B163" s="8" t="s">
        <v>231</v>
      </c>
      <c r="C163" s="8">
        <v>0.54185485047679205</v>
      </c>
      <c r="D163" s="8">
        <v>0</v>
      </c>
      <c r="E163" s="8">
        <v>45.018551964665797</v>
      </c>
      <c r="F163" s="104">
        <v>4876</v>
      </c>
    </row>
    <row r="164" spans="1:6">
      <c r="A164" s="134"/>
      <c r="B164" s="8" t="s">
        <v>237</v>
      </c>
      <c r="C164" s="8">
        <v>0.54535378249829303</v>
      </c>
      <c r="D164" s="8">
        <v>0</v>
      </c>
      <c r="E164" s="8">
        <v>45.127913810919097</v>
      </c>
      <c r="F164" s="104">
        <v>4811</v>
      </c>
    </row>
    <row r="165" spans="1:6" ht="18.75">
      <c r="A165" s="134"/>
      <c r="B165" s="8" t="s">
        <v>256</v>
      </c>
      <c r="C165" s="8">
        <v>0.81072545633720705</v>
      </c>
      <c r="D165" s="8">
        <v>0</v>
      </c>
      <c r="E165" s="8">
        <v>97.274940742684393</v>
      </c>
      <c r="F165" s="104">
        <v>4934</v>
      </c>
    </row>
    <row r="166" spans="1:6">
      <c r="A166" s="134" t="s">
        <v>200</v>
      </c>
      <c r="B166" s="8" t="s">
        <v>205</v>
      </c>
      <c r="C166" s="8">
        <v>0.40450821577843599</v>
      </c>
      <c r="D166" s="105">
        <v>1.82745300608799E-191</v>
      </c>
      <c r="E166" s="8">
        <v>30.885822144702299</v>
      </c>
      <c r="F166" s="104">
        <v>4876</v>
      </c>
    </row>
    <row r="167" spans="1:6">
      <c r="A167" s="134"/>
      <c r="B167" s="8" t="s">
        <v>212</v>
      </c>
      <c r="C167" s="8">
        <v>0.44899724868394297</v>
      </c>
      <c r="D167" s="8">
        <v>3.1275997265190501E-237</v>
      </c>
      <c r="E167" s="8">
        <v>34.832104262033397</v>
      </c>
      <c r="F167" s="104">
        <v>4805</v>
      </c>
    </row>
    <row r="168" spans="1:6">
      <c r="A168" s="134"/>
      <c r="B168" s="8" t="s">
        <v>218</v>
      </c>
      <c r="C168" s="8">
        <v>0.48953117014839698</v>
      </c>
      <c r="D168" s="8">
        <v>1.1338383782905199E-287</v>
      </c>
      <c r="E168" s="8">
        <v>38.878591708628797</v>
      </c>
      <c r="F168" s="104">
        <v>4796</v>
      </c>
    </row>
    <row r="169" spans="1:6">
      <c r="A169" s="134"/>
      <c r="B169" s="8" t="s">
        <v>224</v>
      </c>
      <c r="C169" s="8">
        <v>0.39406383724258398</v>
      </c>
      <c r="D169" s="105">
        <v>8.6104325651651402E-178</v>
      </c>
      <c r="E169" s="8">
        <v>29.674237741798802</v>
      </c>
      <c r="F169" s="104">
        <v>4790</v>
      </c>
    </row>
    <row r="170" spans="1:6">
      <c r="A170" s="134"/>
      <c r="B170" s="8" t="s">
        <v>231</v>
      </c>
      <c r="C170" s="8">
        <v>0.39717102085513101</v>
      </c>
      <c r="D170" s="105">
        <v>2.1117263326768501E-183</v>
      </c>
      <c r="E170" s="8">
        <v>30.166793978307901</v>
      </c>
      <c r="F170" s="104">
        <v>4859</v>
      </c>
    </row>
    <row r="171" spans="1:6">
      <c r="A171" s="134"/>
      <c r="B171" s="8" t="s">
        <v>237</v>
      </c>
      <c r="C171" s="8">
        <v>0.391726755306396</v>
      </c>
      <c r="D171" s="105">
        <v>1.33052809296849E-175</v>
      </c>
      <c r="E171" s="8">
        <v>29.472385876006399</v>
      </c>
      <c r="F171" s="104">
        <v>4792</v>
      </c>
    </row>
    <row r="172" spans="1:6" ht="18.75">
      <c r="A172" s="134"/>
      <c r="B172" s="8" t="s">
        <v>256</v>
      </c>
      <c r="C172" s="8">
        <v>0.64379486448202194</v>
      </c>
      <c r="D172" s="8">
        <v>0</v>
      </c>
      <c r="E172" s="8">
        <v>58.996155853353997</v>
      </c>
      <c r="F172" s="104">
        <v>4917</v>
      </c>
    </row>
    <row r="173" spans="1:6">
      <c r="A173" s="134" t="s">
        <v>205</v>
      </c>
      <c r="B173" s="8" t="s">
        <v>212</v>
      </c>
      <c r="C173" s="8">
        <v>0.72681088910846103</v>
      </c>
      <c r="D173" s="8">
        <v>0</v>
      </c>
      <c r="E173" s="8">
        <v>73.588591366087897</v>
      </c>
      <c r="F173" s="104">
        <v>4836</v>
      </c>
    </row>
    <row r="174" spans="1:6">
      <c r="A174" s="134"/>
      <c r="B174" s="8" t="s">
        <v>218</v>
      </c>
      <c r="C174" s="8">
        <v>0.62597990072315601</v>
      </c>
      <c r="D174" s="8">
        <v>0</v>
      </c>
      <c r="E174" s="8">
        <v>55.734472825883998</v>
      </c>
      <c r="F174" s="104">
        <v>4821</v>
      </c>
    </row>
    <row r="175" spans="1:6">
      <c r="A175" s="134"/>
      <c r="B175" s="8" t="s">
        <v>224</v>
      </c>
      <c r="C175" s="8">
        <v>0.49593963449457001</v>
      </c>
      <c r="D175" s="8">
        <v>8.5789839298482707E-297</v>
      </c>
      <c r="E175" s="8">
        <v>39.581003573171799</v>
      </c>
      <c r="F175" s="104">
        <v>4803</v>
      </c>
    </row>
    <row r="176" spans="1:6">
      <c r="A176" s="134"/>
      <c r="B176" s="8" t="s">
        <v>231</v>
      </c>
      <c r="C176" s="8">
        <v>0.49671028762580199</v>
      </c>
      <c r="D176" s="8">
        <v>1.5669123594002601E-302</v>
      </c>
      <c r="E176" s="8">
        <v>39.975201870178999</v>
      </c>
      <c r="F176" s="104">
        <v>4879</v>
      </c>
    </row>
    <row r="177" spans="1:6">
      <c r="A177" s="134"/>
      <c r="B177" s="8" t="s">
        <v>237</v>
      </c>
      <c r="C177" s="8">
        <v>0.49559182322440898</v>
      </c>
      <c r="D177" s="8">
        <v>2.23555669894254E-296</v>
      </c>
      <c r="E177" s="8">
        <v>39.548319275573199</v>
      </c>
      <c r="F177" s="104">
        <v>4804</v>
      </c>
    </row>
    <row r="178" spans="1:6" ht="18.75">
      <c r="A178" s="134"/>
      <c r="B178" s="8" t="s">
        <v>256</v>
      </c>
      <c r="C178" s="8">
        <v>0.75142401937492698</v>
      </c>
      <c r="D178" s="8">
        <v>0</v>
      </c>
      <c r="E178" s="8">
        <v>79.9943685222526</v>
      </c>
      <c r="F178" s="104">
        <v>4934</v>
      </c>
    </row>
    <row r="179" spans="1:6">
      <c r="A179" s="134" t="s">
        <v>212</v>
      </c>
      <c r="B179" s="8" t="s">
        <v>218</v>
      </c>
      <c r="C179" s="8">
        <v>0.73484073301983999</v>
      </c>
      <c r="D179" s="8">
        <v>0</v>
      </c>
      <c r="E179" s="8">
        <v>75.032531419690997</v>
      </c>
      <c r="F179" s="104">
        <v>4796</v>
      </c>
    </row>
    <row r="180" spans="1:6">
      <c r="A180" s="134"/>
      <c r="B180" s="8" t="s">
        <v>224</v>
      </c>
      <c r="C180" s="8">
        <v>0.530073038478865</v>
      </c>
      <c r="D180" s="8">
        <v>0</v>
      </c>
      <c r="E180" s="8">
        <v>43.092597034286797</v>
      </c>
      <c r="F180" s="104">
        <v>4752</v>
      </c>
    </row>
    <row r="181" spans="1:6">
      <c r="A181" s="134"/>
      <c r="B181" s="8" t="s">
        <v>231</v>
      </c>
      <c r="C181" s="8">
        <v>0.53048542621068995</v>
      </c>
      <c r="D181" s="8">
        <v>0</v>
      </c>
      <c r="E181" s="8">
        <v>43.388174722586399</v>
      </c>
      <c r="F181" s="104">
        <v>4807</v>
      </c>
    </row>
    <row r="182" spans="1:6">
      <c r="A182" s="134"/>
      <c r="B182" s="8" t="s">
        <v>237</v>
      </c>
      <c r="C182" s="8">
        <v>0.53898154499358997</v>
      </c>
      <c r="D182" s="8">
        <v>0</v>
      </c>
      <c r="E182" s="8">
        <v>44.142394317067399</v>
      </c>
      <c r="F182" s="104">
        <v>4759</v>
      </c>
    </row>
    <row r="183" spans="1:6" ht="18.75">
      <c r="A183" s="134"/>
      <c r="B183" s="8" t="s">
        <v>256</v>
      </c>
      <c r="C183" s="8">
        <v>0.79536082453677104</v>
      </c>
      <c r="D183" s="8">
        <v>0</v>
      </c>
      <c r="E183" s="8">
        <v>91.477032933290204</v>
      </c>
      <c r="F183" s="104">
        <v>4860</v>
      </c>
    </row>
    <row r="184" spans="1:6">
      <c r="A184" s="134" t="s">
        <v>218</v>
      </c>
      <c r="B184" s="8" t="s">
        <v>224</v>
      </c>
      <c r="C184" s="8">
        <v>0.48993083794475401</v>
      </c>
      <c r="D184" s="8">
        <v>1.6446048698144701E-284</v>
      </c>
      <c r="E184" s="8">
        <v>38.667964817525601</v>
      </c>
      <c r="F184" s="104">
        <v>4734</v>
      </c>
    </row>
    <row r="185" spans="1:6">
      <c r="A185" s="134"/>
      <c r="B185" s="8" t="s">
        <v>212</v>
      </c>
      <c r="C185" s="8">
        <v>0.50438138566438495</v>
      </c>
      <c r="D185" s="8">
        <v>4.2343555786292698E-308</v>
      </c>
      <c r="E185" s="8">
        <v>40.452545732600299</v>
      </c>
      <c r="F185" s="104">
        <v>4796</v>
      </c>
    </row>
    <row r="186" spans="1:6">
      <c r="A186" s="134"/>
      <c r="B186" s="8" t="s">
        <v>237</v>
      </c>
      <c r="C186" s="8">
        <v>0.49780160451410999</v>
      </c>
      <c r="D186" s="8">
        <v>1.8529994863421101E-295</v>
      </c>
      <c r="E186" s="8">
        <v>39.516698803013</v>
      </c>
      <c r="F186" s="104">
        <v>4740</v>
      </c>
    </row>
    <row r="187" spans="1:6" ht="18.75">
      <c r="A187" s="134"/>
      <c r="B187" s="8" t="s">
        <v>256</v>
      </c>
      <c r="C187" s="8">
        <v>0.78538133363761597</v>
      </c>
      <c r="D187" s="8">
        <v>0</v>
      </c>
      <c r="E187" s="8">
        <v>88.341066867694096</v>
      </c>
      <c r="F187" s="104">
        <v>4848</v>
      </c>
    </row>
    <row r="188" spans="1:6">
      <c r="A188" s="134" t="s">
        <v>224</v>
      </c>
      <c r="B188" s="8" t="s">
        <v>212</v>
      </c>
      <c r="C188" s="8">
        <v>0.87636989060647996</v>
      </c>
      <c r="D188" s="8">
        <v>0</v>
      </c>
      <c r="E188" s="8">
        <v>126.44297232831801</v>
      </c>
      <c r="F188" s="104">
        <v>4829</v>
      </c>
    </row>
    <row r="189" spans="1:6">
      <c r="A189" s="134"/>
      <c r="B189" s="8" t="s">
        <v>237</v>
      </c>
      <c r="C189" s="8">
        <v>0.78672185075334</v>
      </c>
      <c r="D189" s="8">
        <v>0</v>
      </c>
      <c r="E189" s="8">
        <v>88.240624170458204</v>
      </c>
      <c r="F189" s="104">
        <v>4794</v>
      </c>
    </row>
    <row r="190" spans="1:6" ht="18.75">
      <c r="A190" s="134"/>
      <c r="B190" s="8" t="s">
        <v>256</v>
      </c>
      <c r="C190" s="8">
        <v>0.75200367316402805</v>
      </c>
      <c r="D190" s="8">
        <v>0</v>
      </c>
      <c r="E190" s="8">
        <v>79.475812627350706</v>
      </c>
      <c r="F190" s="104">
        <v>4853</v>
      </c>
    </row>
    <row r="191" spans="1:6">
      <c r="A191" s="134" t="s">
        <v>231</v>
      </c>
      <c r="B191" s="8" t="s">
        <v>237</v>
      </c>
      <c r="C191" s="8">
        <v>0.86867395782150703</v>
      </c>
      <c r="D191" s="8">
        <v>0</v>
      </c>
      <c r="E191" s="8">
        <v>121.817102716806</v>
      </c>
      <c r="F191" s="104">
        <v>4826</v>
      </c>
    </row>
    <row r="192" spans="1:6" ht="18.75">
      <c r="A192" s="134"/>
      <c r="B192" s="8" t="s">
        <v>256</v>
      </c>
      <c r="C192" s="8">
        <v>0.75385012259950301</v>
      </c>
      <c r="D192" s="8">
        <v>0</v>
      </c>
      <c r="E192" s="8">
        <v>80.624029880907102</v>
      </c>
      <c r="F192" s="104">
        <v>4938</v>
      </c>
    </row>
    <row r="193" spans="1:6" ht="18.75">
      <c r="A193" s="68" t="s">
        <v>237</v>
      </c>
      <c r="B193" s="69" t="s">
        <v>256</v>
      </c>
      <c r="C193" s="69">
        <v>0.74544037536144703</v>
      </c>
      <c r="D193" s="69">
        <v>0</v>
      </c>
      <c r="E193" s="69">
        <v>77.914004828237793</v>
      </c>
      <c r="F193" s="106">
        <v>4854</v>
      </c>
    </row>
  </sheetData>
  <mergeCells count="33">
    <mergeCell ref="A191:A192"/>
    <mergeCell ref="G4:G12"/>
    <mergeCell ref="G13:G20"/>
    <mergeCell ref="G21:G27"/>
    <mergeCell ref="G28:G33"/>
    <mergeCell ref="G34:G38"/>
    <mergeCell ref="G39:G42"/>
    <mergeCell ref="G43:G45"/>
    <mergeCell ref="G46:G47"/>
    <mergeCell ref="A166:A172"/>
    <mergeCell ref="A173:A178"/>
    <mergeCell ref="A179:A183"/>
    <mergeCell ref="A184:A187"/>
    <mergeCell ref="A188:A190"/>
    <mergeCell ref="A116:A127"/>
    <mergeCell ref="A128:A138"/>
    <mergeCell ref="A139:A148"/>
    <mergeCell ref="A149:A157"/>
    <mergeCell ref="A158:A165"/>
    <mergeCell ref="A41:A57"/>
    <mergeCell ref="A58:A73"/>
    <mergeCell ref="A74:A88"/>
    <mergeCell ref="A89:A102"/>
    <mergeCell ref="A103:A115"/>
    <mergeCell ref="A2:F2"/>
    <mergeCell ref="G2:L2"/>
    <mergeCell ref="M2:R2"/>
    <mergeCell ref="A4:A22"/>
    <mergeCell ref="A23:A40"/>
    <mergeCell ref="M4:M8"/>
    <mergeCell ref="M9:M12"/>
    <mergeCell ref="M13:M15"/>
    <mergeCell ref="M16:M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204"/>
  <sheetViews>
    <sheetView workbookViewId="0">
      <pane ySplit="4" topLeftCell="A5" activePane="bottomLeft" state="frozen"/>
      <selection pane="bottomLeft"/>
    </sheetView>
  </sheetViews>
  <sheetFormatPr defaultColWidth="8.85546875" defaultRowHeight="17.25"/>
  <cols>
    <col min="1" max="1" width="45.85546875" style="8" customWidth="1"/>
    <col min="2" max="2" width="36.140625" style="8" customWidth="1"/>
    <col min="3" max="3" width="11.7109375" style="8" customWidth="1"/>
    <col min="4" max="4" width="15.140625" style="8" customWidth="1"/>
    <col min="5" max="6" width="11.85546875" style="8" customWidth="1"/>
    <col min="7" max="7" width="13.140625" style="8" customWidth="1"/>
    <col min="8" max="8" width="11.85546875" style="8" customWidth="1"/>
    <col min="9" max="9" width="15.7109375" style="8" customWidth="1"/>
    <col min="10" max="10" width="15.28515625" style="8" customWidth="1"/>
    <col min="11" max="11" width="11.5703125" style="8" customWidth="1"/>
    <col min="12" max="12" width="17.28515625" style="8" customWidth="1"/>
    <col min="13" max="13" width="26.140625" style="8" customWidth="1"/>
    <col min="14" max="14" width="42.7109375" style="8" customWidth="1"/>
    <col min="15" max="15" width="35.42578125" style="8" customWidth="1"/>
    <col min="16" max="16" width="10.42578125" style="8" customWidth="1"/>
    <col min="17" max="17" width="23.85546875" style="8" customWidth="1"/>
    <col min="18" max="18" width="15.140625" style="8" customWidth="1"/>
    <col min="19" max="25" width="11.140625" style="8" customWidth="1"/>
    <col min="26" max="26" width="25" style="8" customWidth="1"/>
    <col min="27" max="27" width="50.28515625" style="8" customWidth="1"/>
    <col min="28" max="28" width="44.140625" style="8" customWidth="1"/>
    <col min="29" max="33" width="12.7109375" style="8" customWidth="1"/>
    <col min="34" max="35" width="10.85546875" style="8" customWidth="1"/>
    <col min="36" max="36" width="15" style="8" customWidth="1"/>
    <col min="37" max="37" width="12.7109375" style="8" customWidth="1"/>
    <col min="38" max="39" width="28.7109375" style="8" customWidth="1"/>
    <col min="40" max="16384" width="8.85546875" style="8"/>
  </cols>
  <sheetData>
    <row r="1" spans="1:39" ht="20.25">
      <c r="A1" s="1" t="s">
        <v>274</v>
      </c>
    </row>
    <row r="2" spans="1:39" ht="19.5">
      <c r="A2" s="136" t="s">
        <v>28</v>
      </c>
      <c r="B2" s="130"/>
      <c r="C2" s="130"/>
      <c r="D2" s="130"/>
      <c r="E2" s="130"/>
      <c r="F2" s="130"/>
      <c r="G2" s="130"/>
      <c r="H2" s="130"/>
      <c r="I2" s="130"/>
      <c r="J2" s="130"/>
      <c r="K2" s="130"/>
      <c r="L2" s="130"/>
      <c r="M2" s="4"/>
      <c r="N2" s="137" t="s">
        <v>31</v>
      </c>
      <c r="O2" s="130"/>
      <c r="P2" s="130"/>
      <c r="Q2" s="130"/>
      <c r="R2" s="130"/>
      <c r="S2" s="130"/>
      <c r="T2" s="130"/>
      <c r="U2" s="140"/>
      <c r="V2" s="130"/>
      <c r="W2" s="130"/>
      <c r="X2" s="130"/>
      <c r="Y2" s="130"/>
      <c r="Z2" s="4"/>
      <c r="AA2" s="136" t="s">
        <v>30</v>
      </c>
      <c r="AB2" s="137"/>
      <c r="AC2" s="137"/>
      <c r="AD2" s="137"/>
      <c r="AE2" s="137"/>
      <c r="AF2" s="137"/>
      <c r="AG2" s="137"/>
      <c r="AH2" s="137"/>
      <c r="AI2" s="137"/>
      <c r="AJ2" s="137"/>
      <c r="AK2" s="137"/>
      <c r="AL2" s="137"/>
      <c r="AM2" s="138"/>
    </row>
    <row r="3" spans="1:39" s="90" customFormat="1" ht="19.899999999999999" customHeight="1">
      <c r="A3" s="142" t="s">
        <v>275</v>
      </c>
      <c r="B3" s="145" t="s">
        <v>276</v>
      </c>
      <c r="C3" s="130" t="s">
        <v>277</v>
      </c>
      <c r="D3" s="130"/>
      <c r="E3" s="130"/>
      <c r="F3" s="130"/>
      <c r="G3" s="131"/>
      <c r="H3" s="130" t="s">
        <v>278</v>
      </c>
      <c r="I3" s="130"/>
      <c r="J3" s="130"/>
      <c r="K3" s="130"/>
      <c r="L3" s="130"/>
      <c r="M3" s="147" t="s">
        <v>279</v>
      </c>
      <c r="N3" s="149" t="s">
        <v>275</v>
      </c>
      <c r="O3" s="145" t="s">
        <v>276</v>
      </c>
      <c r="P3" s="130" t="s">
        <v>277</v>
      </c>
      <c r="Q3" s="130"/>
      <c r="R3" s="130"/>
      <c r="S3" s="130"/>
      <c r="T3" s="131"/>
      <c r="U3" s="130" t="s">
        <v>278</v>
      </c>
      <c r="V3" s="130"/>
      <c r="W3" s="130"/>
      <c r="X3" s="130"/>
      <c r="Y3" s="130"/>
      <c r="Z3" s="147" t="s">
        <v>279</v>
      </c>
      <c r="AA3" s="142" t="s">
        <v>275</v>
      </c>
      <c r="AB3" s="145" t="s">
        <v>276</v>
      </c>
      <c r="AC3" s="130" t="s">
        <v>277</v>
      </c>
      <c r="AD3" s="130"/>
      <c r="AE3" s="130"/>
      <c r="AF3" s="130"/>
      <c r="AG3" s="130"/>
      <c r="AH3" s="141" t="s">
        <v>278</v>
      </c>
      <c r="AI3" s="130"/>
      <c r="AJ3" s="130"/>
      <c r="AK3" s="130"/>
      <c r="AL3" s="130"/>
      <c r="AM3" s="147" t="s">
        <v>279</v>
      </c>
    </row>
    <row r="4" spans="1:39" s="90" customFormat="1">
      <c r="A4" s="143"/>
      <c r="B4" s="146"/>
      <c r="C4" s="5" t="s">
        <v>246</v>
      </c>
      <c r="D4" s="59" t="s">
        <v>247</v>
      </c>
      <c r="E4" s="59" t="s">
        <v>248</v>
      </c>
      <c r="F4" s="59" t="s">
        <v>249</v>
      </c>
      <c r="G4" s="4" t="s">
        <v>280</v>
      </c>
      <c r="H4" s="5" t="s">
        <v>246</v>
      </c>
      <c r="I4" s="59" t="s">
        <v>247</v>
      </c>
      <c r="J4" s="59" t="s">
        <v>248</v>
      </c>
      <c r="K4" s="59" t="s">
        <v>249</v>
      </c>
      <c r="L4" s="59" t="s">
        <v>280</v>
      </c>
      <c r="M4" s="148"/>
      <c r="N4" s="150"/>
      <c r="O4" s="151"/>
      <c r="P4" s="85" t="s">
        <v>246</v>
      </c>
      <c r="Q4" s="65" t="s">
        <v>247</v>
      </c>
      <c r="R4" s="65" t="s">
        <v>248</v>
      </c>
      <c r="S4" s="65" t="s">
        <v>249</v>
      </c>
      <c r="T4" s="58" t="s">
        <v>280</v>
      </c>
      <c r="U4" s="85" t="s">
        <v>246</v>
      </c>
      <c r="V4" s="65" t="s">
        <v>247</v>
      </c>
      <c r="W4" s="65" t="s">
        <v>248</v>
      </c>
      <c r="X4" s="65" t="s">
        <v>249</v>
      </c>
      <c r="Y4" s="65" t="s">
        <v>280</v>
      </c>
      <c r="Z4" s="148"/>
      <c r="AA4" s="143"/>
      <c r="AB4" s="146"/>
      <c r="AC4" s="5" t="s">
        <v>246</v>
      </c>
      <c r="AD4" s="59" t="s">
        <v>247</v>
      </c>
      <c r="AE4" s="59" t="s">
        <v>248</v>
      </c>
      <c r="AF4" s="59" t="s">
        <v>249</v>
      </c>
      <c r="AG4" s="4" t="s">
        <v>280</v>
      </c>
      <c r="AH4" s="100" t="s">
        <v>246</v>
      </c>
      <c r="AI4" s="59" t="s">
        <v>247</v>
      </c>
      <c r="AJ4" s="59" t="s">
        <v>248</v>
      </c>
      <c r="AK4" s="59" t="s">
        <v>249</v>
      </c>
      <c r="AL4" s="59" t="s">
        <v>280</v>
      </c>
      <c r="AM4" s="148"/>
    </row>
    <row r="5" spans="1:39" ht="17.45" customHeight="1">
      <c r="A5" s="144" t="s">
        <v>256</v>
      </c>
      <c r="B5" s="61" t="s">
        <v>281</v>
      </c>
      <c r="C5" s="63">
        <v>0.366798784627344</v>
      </c>
      <c r="D5" s="63">
        <v>0</v>
      </c>
      <c r="E5" s="63">
        <v>27.7288451282677</v>
      </c>
      <c r="F5" s="63">
        <v>4946</v>
      </c>
      <c r="G5" s="63">
        <v>-453.17182609432501</v>
      </c>
      <c r="H5" s="63">
        <v>0.41252398573729099</v>
      </c>
      <c r="I5" s="63">
        <v>0</v>
      </c>
      <c r="J5" s="63">
        <v>31.848081483376198</v>
      </c>
      <c r="K5" s="63">
        <v>4946</v>
      </c>
      <c r="L5" s="63">
        <v>-661.21551386409499</v>
      </c>
      <c r="M5" s="66" t="str">
        <f>IF(L5&lt;G5,"log","linear")</f>
        <v>log</v>
      </c>
      <c r="N5" s="144" t="s">
        <v>256</v>
      </c>
      <c r="O5" s="61" t="s">
        <v>281</v>
      </c>
      <c r="P5" s="91">
        <v>0.28853856347624601</v>
      </c>
      <c r="Q5" s="94">
        <v>0</v>
      </c>
      <c r="R5" s="95">
        <v>13.690973156715</v>
      </c>
      <c r="S5" s="95">
        <v>2064</v>
      </c>
      <c r="T5" s="95">
        <v>495.52564323433103</v>
      </c>
      <c r="U5" s="94">
        <v>0.316125783258976</v>
      </c>
      <c r="V5" s="94">
        <v>0</v>
      </c>
      <c r="W5" s="95">
        <v>15.1383294050737</v>
      </c>
      <c r="X5" s="95">
        <v>2064</v>
      </c>
      <c r="Y5" s="95">
        <v>457.58669341746099</v>
      </c>
      <c r="Z5" s="66" t="str">
        <f>IF(Y5&lt;T5,"log","linear")</f>
        <v>log</v>
      </c>
      <c r="AA5" s="144" t="s">
        <v>256</v>
      </c>
      <c r="AB5" s="61" t="s">
        <v>281</v>
      </c>
      <c r="AC5" s="97">
        <v>0.387871659200269</v>
      </c>
      <c r="AD5" s="97">
        <v>0</v>
      </c>
      <c r="AE5" s="97">
        <v>24.239873075932199</v>
      </c>
      <c r="AF5" s="97">
        <v>3318</v>
      </c>
      <c r="AG5" s="97">
        <v>237.27014814945099</v>
      </c>
      <c r="AH5" s="97">
        <v>0.44539414794492199</v>
      </c>
      <c r="AI5" s="97">
        <v>0</v>
      </c>
      <c r="AJ5" s="63">
        <v>28.654796426942699</v>
      </c>
      <c r="AK5" s="63">
        <v>3318</v>
      </c>
      <c r="AL5" s="63">
        <v>44.4657135352195</v>
      </c>
      <c r="AM5" s="66" t="s">
        <v>282</v>
      </c>
    </row>
    <row r="6" spans="1:39">
      <c r="A6" s="134"/>
      <c r="B6" s="8" t="s">
        <v>283</v>
      </c>
      <c r="C6" s="9">
        <v>7.5391228084073295E-2</v>
      </c>
      <c r="D6" s="9">
        <v>1.09993583574663E-7</v>
      </c>
      <c r="E6" s="9">
        <v>5.3172321785054102</v>
      </c>
      <c r="F6" s="9">
        <v>4946</v>
      </c>
      <c r="G6" s="9">
        <v>233.58894011520499</v>
      </c>
      <c r="H6" s="9">
        <v>0.27684676578420198</v>
      </c>
      <c r="I6" s="9">
        <v>0</v>
      </c>
      <c r="J6" s="9">
        <v>20.2619833198994</v>
      </c>
      <c r="K6" s="9">
        <v>4946</v>
      </c>
      <c r="L6" s="9">
        <v>-132.76350805698601</v>
      </c>
      <c r="M6" s="67" t="str">
        <f t="shared" ref="M6:M79" si="0">IF(L6&lt;G6,"log","linear")</f>
        <v>log</v>
      </c>
      <c r="N6" s="134"/>
      <c r="O6" s="8" t="s">
        <v>283</v>
      </c>
      <c r="P6" s="92">
        <v>0.10865807129404501</v>
      </c>
      <c r="Q6" s="96">
        <v>7.3101304653988595E-7</v>
      </c>
      <c r="R6" s="93">
        <v>4.9682812268902703</v>
      </c>
      <c r="S6" s="93">
        <v>2066</v>
      </c>
      <c r="T6" s="93">
        <v>651.24699243103703</v>
      </c>
      <c r="U6" s="96">
        <v>0.21156968404632401</v>
      </c>
      <c r="V6" s="96">
        <v>0</v>
      </c>
      <c r="W6" s="93">
        <v>9.8392668603503797</v>
      </c>
      <c r="X6" s="93">
        <v>2066</v>
      </c>
      <c r="Y6" s="93">
        <v>581.10530066075205</v>
      </c>
      <c r="Z6" s="67" t="str">
        <f t="shared" ref="Z6:Z79" si="1">IF(Y6&lt;T6,"log","linear")</f>
        <v>log</v>
      </c>
      <c r="AA6" s="134"/>
      <c r="AB6" s="8" t="s">
        <v>283</v>
      </c>
      <c r="AC6" s="98">
        <v>0.17632209255693301</v>
      </c>
      <c r="AD6" s="98">
        <v>0</v>
      </c>
      <c r="AE6" s="98">
        <v>10.318179685097</v>
      </c>
      <c r="AF6" s="98">
        <v>3318</v>
      </c>
      <c r="AG6" s="98">
        <v>673.71370843109901</v>
      </c>
      <c r="AH6" s="98">
        <v>0.44474571536775398</v>
      </c>
      <c r="AI6" s="98">
        <v>0</v>
      </c>
      <c r="AJ6" s="9">
        <v>28.6027833678157</v>
      </c>
      <c r="AK6" s="9">
        <v>3318</v>
      </c>
      <c r="AL6" s="9">
        <v>46.8553625287743</v>
      </c>
      <c r="AM6" s="67" t="s">
        <v>282</v>
      </c>
    </row>
    <row r="7" spans="1:39">
      <c r="A7" s="134"/>
      <c r="B7" s="8" t="s">
        <v>284</v>
      </c>
      <c r="C7" s="9">
        <v>7.7925921425131897E-2</v>
      </c>
      <c r="D7" s="9">
        <v>4.0552440294661103E-8</v>
      </c>
      <c r="E7" s="9">
        <v>5.4970746884747204</v>
      </c>
      <c r="F7" s="9">
        <v>4946</v>
      </c>
      <c r="G7" s="9">
        <v>231.65471849108999</v>
      </c>
      <c r="H7" s="9">
        <v>0.192004613263102</v>
      </c>
      <c r="I7" s="9">
        <v>0</v>
      </c>
      <c r="J7" s="9">
        <v>13.7592673995896</v>
      </c>
      <c r="K7" s="9">
        <v>4946</v>
      </c>
      <c r="L7" s="9">
        <v>75.933589993800396</v>
      </c>
      <c r="M7" s="67" t="str">
        <f t="shared" si="0"/>
        <v>log</v>
      </c>
      <c r="N7" s="134"/>
      <c r="O7" s="8" t="s">
        <v>284</v>
      </c>
      <c r="P7" s="92">
        <v>5.9774819071214097E-2</v>
      </c>
      <c r="Q7" s="93">
        <v>6.5728051700506603E-3</v>
      </c>
      <c r="R7" s="93">
        <v>2.72051033149567</v>
      </c>
      <c r="S7" s="93">
        <v>2064</v>
      </c>
      <c r="T7" s="93">
        <v>667.71838838946303</v>
      </c>
      <c r="U7" s="93">
        <v>4.9017658208109598E-2</v>
      </c>
      <c r="V7" s="93">
        <v>2.58802546668075E-2</v>
      </c>
      <c r="W7" s="93">
        <v>2.2296144989630098</v>
      </c>
      <c r="X7" s="93">
        <v>2064</v>
      </c>
      <c r="Y7" s="93">
        <v>670.143470558736</v>
      </c>
      <c r="Z7" s="67" t="str">
        <f t="shared" si="1"/>
        <v>linear</v>
      </c>
      <c r="AA7" s="134"/>
      <c r="AB7" s="8" t="s">
        <v>284</v>
      </c>
      <c r="AC7" s="98">
        <v>-6.0738312513218803E-2</v>
      </c>
      <c r="AD7" s="98">
        <v>4.62433818492554E-4</v>
      </c>
      <c r="AE7" s="98">
        <v>-3.5051247631961902</v>
      </c>
      <c r="AF7" s="98">
        <v>3318</v>
      </c>
      <c r="AG7" s="98">
        <v>766.29871454529598</v>
      </c>
      <c r="AH7" s="98">
        <v>-9.8476597664712007E-2</v>
      </c>
      <c r="AI7" s="98">
        <v>1.3016042337766201E-8</v>
      </c>
      <c r="AJ7" s="9">
        <v>-5.7001635846977701</v>
      </c>
      <c r="AK7" s="9">
        <v>3318</v>
      </c>
      <c r="AL7" s="9">
        <v>746.21602008400498</v>
      </c>
      <c r="AM7" s="67" t="s">
        <v>282</v>
      </c>
    </row>
    <row r="8" spans="1:39">
      <c r="A8" s="134"/>
      <c r="B8" s="8" t="s">
        <v>285</v>
      </c>
      <c r="C8" s="9">
        <v>-0.161580829871287</v>
      </c>
      <c r="D8" s="9">
        <v>1.0731024474636999E-30</v>
      </c>
      <c r="E8" s="9">
        <v>-11.5949794991835</v>
      </c>
      <c r="F8" s="9">
        <v>5015</v>
      </c>
      <c r="G8" s="9">
        <v>162.61518069611199</v>
      </c>
      <c r="H8" s="9">
        <v>-0.16359649091352099</v>
      </c>
      <c r="I8" s="9">
        <v>1.9596375858411301E-31</v>
      </c>
      <c r="J8" s="9">
        <v>-11.743575064260099</v>
      </c>
      <c r="K8" s="9">
        <v>5015</v>
      </c>
      <c r="L8" s="9">
        <v>159.23750926192699</v>
      </c>
      <c r="M8" s="67" t="str">
        <f t="shared" si="0"/>
        <v>log</v>
      </c>
      <c r="N8" s="134"/>
      <c r="O8" s="8" t="s">
        <v>285</v>
      </c>
      <c r="P8" s="92">
        <v>-7.4713119576606798E-2</v>
      </c>
      <c r="Q8" s="93">
        <v>4.9093559098627605E-4</v>
      </c>
      <c r="R8" s="93">
        <v>-3.4909393577057899</v>
      </c>
      <c r="S8" s="93">
        <v>2171</v>
      </c>
      <c r="T8" s="93">
        <v>721.377041662696</v>
      </c>
      <c r="U8" s="93">
        <v>-0.100097024792284</v>
      </c>
      <c r="V8" s="93">
        <v>2.93770039216874E-6</v>
      </c>
      <c r="W8" s="93">
        <v>-4.6874618038113196</v>
      </c>
      <c r="X8" s="93">
        <v>2171</v>
      </c>
      <c r="Y8" s="93">
        <v>711.65882411134999</v>
      </c>
      <c r="Z8" s="67" t="str">
        <f t="shared" si="1"/>
        <v>log</v>
      </c>
      <c r="AA8" s="134"/>
      <c r="AB8" s="8" t="s">
        <v>285</v>
      </c>
      <c r="AC8" s="98">
        <v>-0.16484261491287</v>
      </c>
      <c r="AD8" s="98">
        <v>2.92630644375017E-22</v>
      </c>
      <c r="AE8" s="98">
        <v>-9.7709712660578791</v>
      </c>
      <c r="AF8" s="98">
        <v>3418</v>
      </c>
      <c r="AG8" s="98">
        <v>786.15788870485005</v>
      </c>
      <c r="AH8" s="98">
        <v>-0.18519718953157799</v>
      </c>
      <c r="AI8" s="98">
        <v>9.1368080724442309E-28</v>
      </c>
      <c r="AJ8" s="9">
        <v>-11.017900734455299</v>
      </c>
      <c r="AK8" s="9">
        <v>3418</v>
      </c>
      <c r="AL8" s="9">
        <v>761.01789077317596</v>
      </c>
      <c r="AM8" s="67" t="s">
        <v>282</v>
      </c>
    </row>
    <row r="9" spans="1:39">
      <c r="A9" s="134"/>
      <c r="B9" s="8" t="s">
        <v>286</v>
      </c>
      <c r="C9" s="9">
        <v>-0.148208661191745</v>
      </c>
      <c r="D9" s="9">
        <v>4.8965253217255397E-26</v>
      </c>
      <c r="E9" s="9">
        <v>-10.612850187994001</v>
      </c>
      <c r="F9" s="9">
        <v>5015</v>
      </c>
      <c r="G9" s="9">
        <v>183.910294502591</v>
      </c>
      <c r="H9" s="9">
        <v>-0.14158967964980701</v>
      </c>
      <c r="I9" s="9">
        <v>6.9673296130720999E-24</v>
      </c>
      <c r="J9" s="9">
        <v>-10.128953693585</v>
      </c>
      <c r="K9" s="9">
        <v>5015</v>
      </c>
      <c r="L9" s="9">
        <v>193.740250979731</v>
      </c>
      <c r="M9" s="67" t="str">
        <f t="shared" si="0"/>
        <v>linear</v>
      </c>
      <c r="N9" s="134"/>
      <c r="O9" s="8" t="s">
        <v>286</v>
      </c>
      <c r="P9" s="92">
        <v>-7.8895693004590303E-2</v>
      </c>
      <c r="Q9" s="93">
        <v>5.2907216942166496E-4</v>
      </c>
      <c r="R9" s="93">
        <v>-3.4714562229896102</v>
      </c>
      <c r="S9" s="93">
        <v>1924</v>
      </c>
      <c r="T9" s="93">
        <v>483.14337249049299</v>
      </c>
      <c r="U9" s="93">
        <v>-9.3495324519649994E-2</v>
      </c>
      <c r="V9" s="93">
        <v>3.9652304475972503E-5</v>
      </c>
      <c r="W9" s="93">
        <v>-4.1190677742058304</v>
      </c>
      <c r="X9" s="93">
        <v>1924</v>
      </c>
      <c r="Y9" s="93">
        <v>478.25937908951602</v>
      </c>
      <c r="Z9" s="67" t="str">
        <f t="shared" si="1"/>
        <v>log</v>
      </c>
      <c r="AA9" s="134"/>
      <c r="AB9" s="8" t="s">
        <v>286</v>
      </c>
      <c r="AC9" s="98">
        <v>-0.15834119823383899</v>
      </c>
      <c r="AD9" s="98">
        <v>1.21548543757395E-20</v>
      </c>
      <c r="AE9" s="98">
        <v>-9.3754834185349498</v>
      </c>
      <c r="AF9" s="98">
        <v>3418</v>
      </c>
      <c r="AG9" s="98">
        <v>793.53658353749995</v>
      </c>
      <c r="AH9" s="98">
        <v>-0.15119964291015001</v>
      </c>
      <c r="AI9" s="98">
        <v>6.1002718576313296E-19</v>
      </c>
      <c r="AJ9" s="9">
        <v>-8.9424947689289507</v>
      </c>
      <c r="AK9" s="9">
        <v>3418</v>
      </c>
      <c r="AL9" s="9">
        <v>801.28249253522995</v>
      </c>
      <c r="AM9" s="67" t="s">
        <v>277</v>
      </c>
    </row>
    <row r="10" spans="1:39">
      <c r="A10" s="134"/>
      <c r="B10" s="8" t="s">
        <v>287</v>
      </c>
      <c r="C10" s="9">
        <v>-0.14820882733160601</v>
      </c>
      <c r="D10" s="9">
        <v>4.89590173439559E-26</v>
      </c>
      <c r="E10" s="9">
        <v>-10.612862352046101</v>
      </c>
      <c r="F10" s="9">
        <v>5015</v>
      </c>
      <c r="G10" s="9">
        <v>183.91004188258799</v>
      </c>
      <c r="H10" s="9">
        <v>-0.14159024980139501</v>
      </c>
      <c r="I10" s="9">
        <v>6.9644242688910504E-24</v>
      </c>
      <c r="J10" s="9">
        <v>-10.128995315150799</v>
      </c>
      <c r="K10" s="9">
        <v>5015</v>
      </c>
      <c r="L10" s="9">
        <v>193.73942438624201</v>
      </c>
      <c r="M10" s="67" t="str">
        <f t="shared" si="0"/>
        <v>linear</v>
      </c>
      <c r="N10" s="134"/>
      <c r="O10" s="8" t="s">
        <v>287</v>
      </c>
      <c r="P10" s="92">
        <v>-9.9849137677232899E-2</v>
      </c>
      <c r="Q10" s="93">
        <v>3.1088808889397798E-6</v>
      </c>
      <c r="R10" s="93">
        <v>-4.6757364073968102</v>
      </c>
      <c r="S10" s="93">
        <v>2171</v>
      </c>
      <c r="T10" s="93">
        <v>711.76761416813804</v>
      </c>
      <c r="U10" s="93">
        <v>-0.102208473416099</v>
      </c>
      <c r="V10" s="93">
        <v>1.8036953017349201E-6</v>
      </c>
      <c r="W10" s="93">
        <v>-4.7873721570983303</v>
      </c>
      <c r="X10" s="93">
        <v>2171</v>
      </c>
      <c r="Y10" s="93">
        <v>710.72101388350802</v>
      </c>
      <c r="Z10" s="67" t="str">
        <f t="shared" si="1"/>
        <v>log</v>
      </c>
      <c r="AA10" s="134"/>
      <c r="AB10" s="8" t="s">
        <v>287</v>
      </c>
      <c r="AC10" s="98">
        <v>-0.158340086495593</v>
      </c>
      <c r="AD10" s="98">
        <v>1.2162441629101799E-20</v>
      </c>
      <c r="AE10" s="98">
        <v>-9.3754158989755805</v>
      </c>
      <c r="AF10" s="98">
        <v>3418</v>
      </c>
      <c r="AG10" s="98">
        <v>793.53781857004003</v>
      </c>
      <c r="AH10" s="98">
        <v>-0.15112391028831401</v>
      </c>
      <c r="AI10" s="98">
        <v>6.3526121876974802E-19</v>
      </c>
      <c r="AJ10" s="9">
        <v>-8.9379109538491406</v>
      </c>
      <c r="AK10" s="9">
        <v>3418</v>
      </c>
      <c r="AL10" s="9">
        <v>801.36262708359595</v>
      </c>
      <c r="AM10" s="67" t="s">
        <v>277</v>
      </c>
    </row>
    <row r="11" spans="1:39">
      <c r="A11" s="134"/>
      <c r="B11" s="8" t="s">
        <v>288</v>
      </c>
      <c r="C11" s="9">
        <v>-6.33215363704909E-2</v>
      </c>
      <c r="D11" s="9">
        <v>3.3899374907440401E-5</v>
      </c>
      <c r="E11" s="9">
        <v>-4.1499633491125802</v>
      </c>
      <c r="F11" s="9">
        <v>4278</v>
      </c>
      <c r="G11" s="9">
        <v>252.99633790294001</v>
      </c>
      <c r="H11" s="9">
        <v>-5.59059116151071E-2</v>
      </c>
      <c r="I11" s="9">
        <v>2.5295068892033402E-4</v>
      </c>
      <c r="J11" s="9">
        <v>-3.6623333680458501</v>
      </c>
      <c r="K11" s="9">
        <v>4278</v>
      </c>
      <c r="L11" s="9">
        <v>256.79403153355503</v>
      </c>
      <c r="M11" s="67" t="str">
        <f t="shared" si="0"/>
        <v>linear</v>
      </c>
      <c r="N11" s="134"/>
      <c r="O11" s="8" t="s">
        <v>288</v>
      </c>
      <c r="P11" s="92">
        <v>-4.0651717762296903E-2</v>
      </c>
      <c r="Q11" s="93">
        <v>8.5450805857357898E-2</v>
      </c>
      <c r="R11" s="93">
        <v>-1.72085080022673</v>
      </c>
      <c r="S11" s="93">
        <v>1789</v>
      </c>
      <c r="T11" s="93">
        <v>551.32017561081398</v>
      </c>
      <c r="U11" s="93">
        <v>-3.6814492503246803E-2</v>
      </c>
      <c r="V11" s="93">
        <v>0.119366723598749</v>
      </c>
      <c r="W11" s="93">
        <v>-1.5581830976545701</v>
      </c>
      <c r="X11" s="93">
        <v>1789</v>
      </c>
      <c r="Y11" s="93">
        <v>551.853361731821</v>
      </c>
      <c r="Z11" s="67" t="str">
        <f t="shared" si="1"/>
        <v>linear</v>
      </c>
      <c r="AA11" s="134"/>
      <c r="AB11" s="8" t="s">
        <v>288</v>
      </c>
      <c r="AC11" s="98">
        <v>-6.33215363704909E-2</v>
      </c>
      <c r="AD11" s="98">
        <v>3.3899374907440401E-5</v>
      </c>
      <c r="AE11" s="98">
        <v>-4.1499633491125802</v>
      </c>
      <c r="AF11" s="98">
        <v>4278</v>
      </c>
      <c r="AG11" s="98">
        <v>252.99633790294001</v>
      </c>
      <c r="AH11" s="98">
        <v>-5.59059116151071E-2</v>
      </c>
      <c r="AI11" s="98">
        <v>2.5295068892033402E-4</v>
      </c>
      <c r="AJ11" s="9">
        <v>-3.6623333680458501</v>
      </c>
      <c r="AK11" s="9">
        <v>4278</v>
      </c>
      <c r="AL11" s="9">
        <v>256.79403153355503</v>
      </c>
      <c r="AM11" s="67" t="s">
        <v>277</v>
      </c>
    </row>
    <row r="12" spans="1:39">
      <c r="A12" s="134"/>
      <c r="B12" s="8" t="s">
        <v>289</v>
      </c>
      <c r="C12" s="9">
        <v>0.52041983985912499</v>
      </c>
      <c r="D12" s="9">
        <v>0</v>
      </c>
      <c r="E12" s="9">
        <v>43.159553706703598</v>
      </c>
      <c r="F12" s="9">
        <v>5015</v>
      </c>
      <c r="G12" s="9">
        <v>-1289.31705265593</v>
      </c>
      <c r="H12" s="9">
        <v>0.50039337468005796</v>
      </c>
      <c r="I12" s="9">
        <v>0</v>
      </c>
      <c r="J12" s="9">
        <v>40.928926714745799</v>
      </c>
      <c r="K12" s="9">
        <v>5015</v>
      </c>
      <c r="L12" s="9">
        <v>-1150.59298409858</v>
      </c>
      <c r="M12" s="67" t="str">
        <f t="shared" si="0"/>
        <v>linear</v>
      </c>
      <c r="N12" s="134"/>
      <c r="O12" s="8" t="s">
        <v>289</v>
      </c>
      <c r="P12" s="92">
        <v>0.14546908725639901</v>
      </c>
      <c r="Q12" s="93">
        <v>9.5268237743084699E-12</v>
      </c>
      <c r="R12" s="93">
        <v>6.85085932602379</v>
      </c>
      <c r="S12" s="93">
        <v>2171</v>
      </c>
      <c r="T12" s="93">
        <v>687.06390213584496</v>
      </c>
      <c r="U12" s="93">
        <v>0.12917720354762999</v>
      </c>
      <c r="V12" s="93">
        <v>1.50783119323705E-9</v>
      </c>
      <c r="W12" s="93">
        <v>6.0697365957632696</v>
      </c>
      <c r="X12" s="93">
        <v>2171</v>
      </c>
      <c r="Y12" s="93">
        <v>696.97456877280501</v>
      </c>
      <c r="Z12" s="67" t="str">
        <f t="shared" si="1"/>
        <v>linear</v>
      </c>
      <c r="AA12" s="134"/>
      <c r="AB12" s="8" t="s">
        <v>289</v>
      </c>
      <c r="AC12" s="98">
        <v>0.28707174590189299</v>
      </c>
      <c r="AD12" s="98">
        <v>0</v>
      </c>
      <c r="AE12" s="98">
        <v>17.5207296400682</v>
      </c>
      <c r="AF12" s="98">
        <v>3418</v>
      </c>
      <c r="AG12" s="98">
        <v>586.23935374813198</v>
      </c>
      <c r="AH12" s="98">
        <v>0.27543997683042099</v>
      </c>
      <c r="AI12" s="98">
        <v>0</v>
      </c>
      <c r="AJ12" s="9">
        <v>16.7511954313619</v>
      </c>
      <c r="AK12" s="9">
        <v>3418</v>
      </c>
      <c r="AL12" s="9">
        <v>610.53962116707601</v>
      </c>
      <c r="AM12" s="67" t="s">
        <v>277</v>
      </c>
    </row>
    <row r="13" spans="1:39">
      <c r="A13" s="134"/>
      <c r="B13" s="8" t="s">
        <v>290</v>
      </c>
      <c r="C13" s="9">
        <v>-0.14672507071558499</v>
      </c>
      <c r="D13" s="9">
        <v>1.6300350388937999E-17</v>
      </c>
      <c r="E13" s="9">
        <v>-8.5647162384691704</v>
      </c>
      <c r="F13" s="9">
        <v>3334</v>
      </c>
      <c r="G13" s="9">
        <v>219.41764126263899</v>
      </c>
      <c r="H13" s="9">
        <v>-0.15449766511777099</v>
      </c>
      <c r="I13" s="9">
        <v>2.8572782109455598E-19</v>
      </c>
      <c r="J13" s="9">
        <v>-9.0292313974802401</v>
      </c>
      <c r="K13" s="9">
        <v>3334</v>
      </c>
      <c r="L13" s="9">
        <v>211.425712379321</v>
      </c>
      <c r="M13" s="67" t="str">
        <f t="shared" si="0"/>
        <v>log</v>
      </c>
      <c r="N13" s="134"/>
      <c r="O13" s="8" t="s">
        <v>290</v>
      </c>
      <c r="P13" s="93">
        <v>-6.3942599526100305E-2</v>
      </c>
      <c r="Q13" s="96">
        <v>1.9464404171304499E-2</v>
      </c>
      <c r="R13" s="93">
        <v>-2.33934902996302</v>
      </c>
      <c r="S13" s="93">
        <v>1333</v>
      </c>
      <c r="T13" s="93">
        <v>345.755265626072</v>
      </c>
      <c r="U13" s="96">
        <v>-9.90675358151447E-2</v>
      </c>
      <c r="V13" s="96">
        <v>2.8870949955524098E-4</v>
      </c>
      <c r="W13" s="93">
        <v>-3.63486367252652</v>
      </c>
      <c r="X13" s="93">
        <v>1333</v>
      </c>
      <c r="Y13" s="93">
        <v>338.05789905469999</v>
      </c>
      <c r="Z13" s="67" t="str">
        <f t="shared" si="1"/>
        <v>log</v>
      </c>
      <c r="AA13" s="134"/>
      <c r="AB13" s="8" t="s">
        <v>290</v>
      </c>
      <c r="AC13" s="98">
        <v>-0.114296260510381</v>
      </c>
      <c r="AD13" s="98">
        <v>3.1826942605744699E-8</v>
      </c>
      <c r="AE13" s="98">
        <v>-5.5499061292322001</v>
      </c>
      <c r="AF13" s="98">
        <v>2327</v>
      </c>
      <c r="AG13" s="98">
        <v>563.29893907092401</v>
      </c>
      <c r="AH13" s="98">
        <v>-0.14177149376456299</v>
      </c>
      <c r="AI13" s="98">
        <v>6.2901012374049E-12</v>
      </c>
      <c r="AJ13" s="9">
        <v>-6.9086953337199803</v>
      </c>
      <c r="AK13" s="9">
        <v>2327</v>
      </c>
      <c r="AL13" s="9">
        <v>546.63685959251495</v>
      </c>
      <c r="AM13" s="67" t="s">
        <v>282</v>
      </c>
    </row>
    <row r="14" spans="1:39">
      <c r="A14" s="134"/>
      <c r="B14" s="8" t="s">
        <v>291</v>
      </c>
      <c r="C14" s="9">
        <v>-8.7905757119384004E-2</v>
      </c>
      <c r="D14" s="9">
        <v>1.5928527676525899E-9</v>
      </c>
      <c r="E14" s="9">
        <v>-6.0467167108342998</v>
      </c>
      <c r="F14" s="9">
        <v>4695</v>
      </c>
      <c r="G14" s="9">
        <v>188.14352366876801</v>
      </c>
      <c r="H14" s="9">
        <v>-8.0987833201640796E-2</v>
      </c>
      <c r="I14" s="9">
        <v>2.7268313503635299E-8</v>
      </c>
      <c r="J14" s="9">
        <v>-5.5675810062308999</v>
      </c>
      <c r="K14" s="9">
        <v>4695</v>
      </c>
      <c r="L14" s="9">
        <v>193.67094991366699</v>
      </c>
      <c r="M14" s="67" t="str">
        <f t="shared" si="0"/>
        <v>linear</v>
      </c>
      <c r="N14" s="134"/>
      <c r="O14" s="8" t="s">
        <v>291</v>
      </c>
      <c r="P14" s="92">
        <v>-2.75124773700994E-2</v>
      </c>
      <c r="Q14" s="96">
        <v>0.25915401152199902</v>
      </c>
      <c r="R14" s="93">
        <v>-1.12877432637319</v>
      </c>
      <c r="S14" s="93">
        <v>1682</v>
      </c>
      <c r="T14" s="93">
        <v>353.63462026391301</v>
      </c>
      <c r="U14" s="96">
        <v>-5.2770463273288902E-2</v>
      </c>
      <c r="V14" s="96">
        <v>3.0355565400360801E-2</v>
      </c>
      <c r="W14" s="93">
        <v>-2.1672521416184001</v>
      </c>
      <c r="X14" s="93">
        <v>1682</v>
      </c>
      <c r="Y14" s="93">
        <v>350.21377076476301</v>
      </c>
      <c r="Z14" s="67" t="str">
        <f t="shared" si="1"/>
        <v>log</v>
      </c>
      <c r="AA14" s="134"/>
      <c r="AB14" s="8" t="s">
        <v>291</v>
      </c>
      <c r="AC14" s="98">
        <v>-0.13882693551028499</v>
      </c>
      <c r="AD14" s="98">
        <v>5.2197498231361296E-15</v>
      </c>
      <c r="AE14" s="98">
        <v>-7.8603325752617899</v>
      </c>
      <c r="AF14" s="98">
        <v>3144</v>
      </c>
      <c r="AG14" s="98">
        <v>588.62684778642199</v>
      </c>
      <c r="AH14" s="98">
        <v>-0.10761955362279101</v>
      </c>
      <c r="AI14" s="98">
        <v>1.4352160358800899E-9</v>
      </c>
      <c r="AJ14" s="9">
        <v>-6.0696287089974499</v>
      </c>
      <c r="AK14" s="9">
        <v>3144</v>
      </c>
      <c r="AL14" s="9">
        <v>613.201827686515</v>
      </c>
      <c r="AM14" s="67" t="s">
        <v>277</v>
      </c>
    </row>
    <row r="15" spans="1:39">
      <c r="A15" s="134" t="s">
        <v>43</v>
      </c>
      <c r="B15" s="8" t="s">
        <v>281</v>
      </c>
      <c r="C15" s="9">
        <v>0.28810180387323198</v>
      </c>
      <c r="D15" s="9">
        <v>2.3903229885737001E-92</v>
      </c>
      <c r="E15" s="9">
        <v>20.833212456852799</v>
      </c>
      <c r="F15" s="9">
        <v>4795</v>
      </c>
      <c r="G15" s="9">
        <v>2594.7002570739301</v>
      </c>
      <c r="H15" s="9">
        <v>0.32199219950876301</v>
      </c>
      <c r="I15" s="9">
        <v>3.84006791328363E-116</v>
      </c>
      <c r="J15" s="9">
        <v>23.550919336275101</v>
      </c>
      <c r="K15" s="9">
        <v>4795</v>
      </c>
      <c r="L15" s="9">
        <v>2485.3001190442501</v>
      </c>
      <c r="M15" s="67" t="str">
        <f t="shared" si="0"/>
        <v>log</v>
      </c>
      <c r="N15" s="134" t="s">
        <v>62</v>
      </c>
      <c r="O15" s="8" t="s">
        <v>281</v>
      </c>
      <c r="P15" s="92">
        <v>0.24583747504435399</v>
      </c>
      <c r="Q15" s="96">
        <v>1.71405447815095E-28</v>
      </c>
      <c r="R15" s="93">
        <v>11.248305352146501</v>
      </c>
      <c r="S15" s="93">
        <v>1967</v>
      </c>
      <c r="T15" s="93">
        <v>1277.12371262601</v>
      </c>
      <c r="U15" s="96">
        <v>0.29399417772787001</v>
      </c>
      <c r="V15" s="96">
        <v>1.48842841230524E-40</v>
      </c>
      <c r="W15" s="93">
        <v>13.641766362280499</v>
      </c>
      <c r="X15" s="93">
        <v>1967</v>
      </c>
      <c r="Y15" s="93">
        <v>1221.87615461871</v>
      </c>
      <c r="Z15" s="67" t="str">
        <f t="shared" ref="Z15:Z24" si="2">IF(Y15&lt;T15,"log","linear")</f>
        <v>log</v>
      </c>
      <c r="AA15" s="134" t="s">
        <v>251</v>
      </c>
      <c r="AB15" s="8" t="s">
        <v>281</v>
      </c>
      <c r="AC15" s="98">
        <v>0.32486483911688402</v>
      </c>
      <c r="AD15" s="98">
        <v>3.5059969472456798E-78</v>
      </c>
      <c r="AE15" s="98">
        <v>19.254163219763001</v>
      </c>
      <c r="AF15" s="98">
        <v>3142</v>
      </c>
      <c r="AG15" s="98">
        <v>1675.9131605743501</v>
      </c>
      <c r="AH15" s="98">
        <v>0.36844741389159902</v>
      </c>
      <c r="AI15" s="98">
        <v>1.1060385239407099E-101</v>
      </c>
      <c r="AJ15" s="9">
        <v>22.215689019185799</v>
      </c>
      <c r="AK15" s="9">
        <v>3142</v>
      </c>
      <c r="AL15" s="9">
        <v>1567.86858677246</v>
      </c>
      <c r="AM15" s="67" t="s">
        <v>282</v>
      </c>
    </row>
    <row r="16" spans="1:39">
      <c r="A16" s="134"/>
      <c r="B16" s="8" t="s">
        <v>283</v>
      </c>
      <c r="C16" s="9">
        <v>6.6626547813328302E-2</v>
      </c>
      <c r="D16" s="9">
        <v>3.8650621327347502E-6</v>
      </c>
      <c r="E16" s="9">
        <v>4.6238922005683101</v>
      </c>
      <c r="F16" s="9">
        <v>4795</v>
      </c>
      <c r="G16" s="9">
        <v>2989.02189356385</v>
      </c>
      <c r="H16" s="9">
        <v>0.21875631731540701</v>
      </c>
      <c r="I16" s="9">
        <v>4.5832878090747198E-53</v>
      </c>
      <c r="J16" s="9">
        <v>15.523984845997701</v>
      </c>
      <c r="K16" s="9">
        <v>4795</v>
      </c>
      <c r="L16" s="9">
        <v>2775.13201776303</v>
      </c>
      <c r="M16" s="67" t="str">
        <f t="shared" ref="M16:M24" si="3">IF(L16&lt;G16,"log","linear")</f>
        <v>log</v>
      </c>
      <c r="N16" s="134"/>
      <c r="O16" s="8" t="s">
        <v>283</v>
      </c>
      <c r="P16" s="92">
        <v>0.110319084326456</v>
      </c>
      <c r="Q16" s="96">
        <v>9.1260066709972896E-7</v>
      </c>
      <c r="R16" s="93">
        <v>4.9252974861094296</v>
      </c>
      <c r="S16" s="93">
        <v>1969</v>
      </c>
      <c r="T16" s="93">
        <v>1379.0323476917499</v>
      </c>
      <c r="U16" s="96">
        <v>0.234979274438498</v>
      </c>
      <c r="V16" s="96">
        <v>3.9377801915617999E-26</v>
      </c>
      <c r="W16" s="93">
        <v>10.7271902094922</v>
      </c>
      <c r="X16" s="93">
        <v>1969</v>
      </c>
      <c r="Y16" s="93">
        <v>1291.21798991272</v>
      </c>
      <c r="Z16" s="67" t="str">
        <f t="shared" si="2"/>
        <v>log</v>
      </c>
      <c r="AA16" s="134"/>
      <c r="AB16" s="8" t="s">
        <v>283</v>
      </c>
      <c r="AC16" s="98">
        <v>0.14746060290127799</v>
      </c>
      <c r="AD16" s="98">
        <v>9.5299414615275899E-17</v>
      </c>
      <c r="AE16" s="98">
        <v>8.3570495110941394</v>
      </c>
      <c r="AF16" s="98">
        <v>3142</v>
      </c>
      <c r="AG16" s="98">
        <v>1957.45017322341</v>
      </c>
      <c r="AH16" s="98">
        <v>0.35395335415956403</v>
      </c>
      <c r="AI16" s="98">
        <v>1.8939263321228001E-93</v>
      </c>
      <c r="AJ16" s="9">
        <v>21.213646778086002</v>
      </c>
      <c r="AK16" s="9">
        <v>3142</v>
      </c>
      <c r="AL16" s="9">
        <v>1605.7298896011</v>
      </c>
      <c r="AM16" s="67" t="s">
        <v>282</v>
      </c>
    </row>
    <row r="17" spans="1:39">
      <c r="A17" s="134"/>
      <c r="B17" s="8" t="s">
        <v>284</v>
      </c>
      <c r="C17" s="9">
        <v>1.9677898501853499E-2</v>
      </c>
      <c r="D17" s="9">
        <v>0.17298482181914199</v>
      </c>
      <c r="E17" s="9">
        <v>1.36287844187885</v>
      </c>
      <c r="F17" s="9">
        <v>4795</v>
      </c>
      <c r="G17" s="9">
        <v>3008.5057928700799</v>
      </c>
      <c r="H17" s="9">
        <v>0.11990384119986899</v>
      </c>
      <c r="I17" s="9">
        <v>7.91547633976594E-17</v>
      </c>
      <c r="J17" s="9">
        <v>8.3631901665523305</v>
      </c>
      <c r="K17" s="9">
        <v>4795</v>
      </c>
      <c r="L17" s="9">
        <v>2940.8969425662299</v>
      </c>
      <c r="M17" s="67" t="str">
        <f t="shared" si="3"/>
        <v>log</v>
      </c>
      <c r="N17" s="134"/>
      <c r="O17" s="8" t="s">
        <v>284</v>
      </c>
      <c r="P17" s="92">
        <v>2.7903751171219199E-2</v>
      </c>
      <c r="Q17" s="93">
        <v>0.215849782669809</v>
      </c>
      <c r="R17" s="93">
        <v>1.2380378185391401</v>
      </c>
      <c r="S17" s="93">
        <v>1967</v>
      </c>
      <c r="T17" s="93">
        <v>1398.33631105327</v>
      </c>
      <c r="U17" s="93">
        <v>1.15209221780493E-2</v>
      </c>
      <c r="V17" s="93">
        <v>0.60941058994548003</v>
      </c>
      <c r="W17" s="93">
        <v>0.51099687854628095</v>
      </c>
      <c r="X17" s="93">
        <v>1967</v>
      </c>
      <c r="Y17" s="93">
        <v>1399.6086437133799</v>
      </c>
      <c r="Z17" s="67" t="str">
        <f t="shared" si="2"/>
        <v>linear</v>
      </c>
      <c r="AA17" s="134"/>
      <c r="AB17" s="8" t="s">
        <v>284</v>
      </c>
      <c r="AC17" s="98">
        <v>-5.4083614109401601E-2</v>
      </c>
      <c r="AD17" s="98">
        <v>2.4168872078306602E-3</v>
      </c>
      <c r="AE17" s="98">
        <v>-3.03602183237542</v>
      </c>
      <c r="AF17" s="98">
        <v>3142</v>
      </c>
      <c r="AG17" s="98">
        <v>2017.3597355741299</v>
      </c>
      <c r="AH17" s="98">
        <v>-8.0331600477746304E-2</v>
      </c>
      <c r="AI17" s="98">
        <v>6.4888055225270103E-6</v>
      </c>
      <c r="AJ17" s="9">
        <v>-4.5174706344343498</v>
      </c>
      <c r="AK17" s="9">
        <v>3142</v>
      </c>
      <c r="AL17" s="9">
        <v>2006.21502859877</v>
      </c>
      <c r="AM17" s="67" t="s">
        <v>282</v>
      </c>
    </row>
    <row r="18" spans="1:39">
      <c r="A18" s="134"/>
      <c r="B18" s="8" t="s">
        <v>285</v>
      </c>
      <c r="C18" s="9">
        <v>-3.9511848430883803E-2</v>
      </c>
      <c r="D18" s="9">
        <v>5.85604355786341E-3</v>
      </c>
      <c r="E18" s="9">
        <v>-2.7569534284495001</v>
      </c>
      <c r="F18" s="9">
        <v>4861</v>
      </c>
      <c r="G18" s="9">
        <v>3074.9010925846701</v>
      </c>
      <c r="H18" s="9">
        <v>-2.8561033354696001E-2</v>
      </c>
      <c r="I18" s="9">
        <v>4.6414524094502398E-2</v>
      </c>
      <c r="J18" s="9">
        <v>-1.99211283374226</v>
      </c>
      <c r="K18" s="9">
        <v>4861</v>
      </c>
      <c r="L18" s="9">
        <v>3078.5305467775702</v>
      </c>
      <c r="M18" s="67" t="str">
        <f t="shared" si="3"/>
        <v>linear</v>
      </c>
      <c r="N18" s="134"/>
      <c r="O18" s="8" t="s">
        <v>285</v>
      </c>
      <c r="P18" s="92">
        <v>-5.9577608776202197E-2</v>
      </c>
      <c r="Q18" s="93">
        <v>6.9568773935854396E-3</v>
      </c>
      <c r="R18" s="93">
        <v>-2.7016319325184601</v>
      </c>
      <c r="S18" s="93">
        <v>2049</v>
      </c>
      <c r="T18" s="93">
        <v>1475.5443699483301</v>
      </c>
      <c r="U18" s="93">
        <v>-9.1647842894609796E-2</v>
      </c>
      <c r="V18" s="93">
        <v>3.2278631075659799E-5</v>
      </c>
      <c r="W18" s="93">
        <v>-4.1660532838278597</v>
      </c>
      <c r="X18" s="93">
        <v>2049</v>
      </c>
      <c r="Y18" s="93">
        <v>1465.53755249606</v>
      </c>
      <c r="Z18" s="67" t="str">
        <f t="shared" si="2"/>
        <v>log</v>
      </c>
      <c r="AA18" s="134"/>
      <c r="AB18" s="8" t="s">
        <v>285</v>
      </c>
      <c r="AC18" s="98">
        <v>-0.160911468735008</v>
      </c>
      <c r="AD18" s="98">
        <v>3.4808603251128498E-20</v>
      </c>
      <c r="AE18" s="98">
        <v>-9.2644059757306092</v>
      </c>
      <c r="AF18" s="98">
        <v>3229</v>
      </c>
      <c r="AG18" s="98">
        <v>2031.5161418483599</v>
      </c>
      <c r="AH18" s="98">
        <v>-0.177392411393478</v>
      </c>
      <c r="AI18" s="98">
        <v>2.98783707926888E-24</v>
      </c>
      <c r="AJ18" s="9">
        <v>-10.2426442252771</v>
      </c>
      <c r="AK18" s="9">
        <v>3229</v>
      </c>
      <c r="AL18" s="9">
        <v>2012.9695133150301</v>
      </c>
      <c r="AM18" s="67" t="s">
        <v>282</v>
      </c>
    </row>
    <row r="19" spans="1:39">
      <c r="A19" s="134"/>
      <c r="B19" s="8" t="s">
        <v>286</v>
      </c>
      <c r="C19" s="9">
        <v>-6.4157858339639495E-2</v>
      </c>
      <c r="D19" s="9">
        <v>7.5513372551195402E-6</v>
      </c>
      <c r="E19" s="9">
        <v>-4.4823765937382598</v>
      </c>
      <c r="F19" s="9">
        <v>4861</v>
      </c>
      <c r="G19" s="9">
        <v>3062.4405318987701</v>
      </c>
      <c r="H19" s="9">
        <v>-4.9735721402060298E-2</v>
      </c>
      <c r="I19" s="9">
        <v>5.21259703505625E-4</v>
      </c>
      <c r="J19" s="9">
        <v>-3.4719146641639198</v>
      </c>
      <c r="K19" s="9">
        <v>4861</v>
      </c>
      <c r="L19" s="9">
        <v>3070.4548497247602</v>
      </c>
      <c r="M19" s="67" t="str">
        <f t="shared" si="3"/>
        <v>linear</v>
      </c>
      <c r="N19" s="134"/>
      <c r="O19" s="8" t="s">
        <v>286</v>
      </c>
      <c r="P19" s="92">
        <v>-6.2554326295046703E-2</v>
      </c>
      <c r="Q19" s="93">
        <v>7.3849088058500698E-3</v>
      </c>
      <c r="R19" s="93">
        <v>-2.6819637081390901</v>
      </c>
      <c r="S19" s="93">
        <v>1831</v>
      </c>
      <c r="T19" s="93">
        <v>1222.20422339988</v>
      </c>
      <c r="U19" s="93">
        <v>-7.2587799628535898E-2</v>
      </c>
      <c r="V19" s="93">
        <v>1.872621424132E-3</v>
      </c>
      <c r="W19" s="93">
        <v>-3.1142607704984901</v>
      </c>
      <c r="X19" s="93">
        <v>1831</v>
      </c>
      <c r="Y19" s="93">
        <v>1219.70731262546</v>
      </c>
      <c r="Z19" s="67" t="str">
        <f t="shared" si="2"/>
        <v>log</v>
      </c>
      <c r="AA19" s="134"/>
      <c r="AB19" s="8" t="s">
        <v>286</v>
      </c>
      <c r="AC19" s="98">
        <v>-0.137009608350733</v>
      </c>
      <c r="AD19" s="98">
        <v>5.2080779019997297E-15</v>
      </c>
      <c r="AE19" s="98">
        <v>-7.8595919619047496</v>
      </c>
      <c r="AF19" s="98">
        <v>3229</v>
      </c>
      <c r="AG19" s="98">
        <v>2055.04931237246</v>
      </c>
      <c r="AH19" s="98">
        <v>-0.135214725685362</v>
      </c>
      <c r="AI19" s="98">
        <v>1.1784003462537201E-14</v>
      </c>
      <c r="AJ19" s="9">
        <v>-7.7546975316693203</v>
      </c>
      <c r="AK19" s="9">
        <v>3229</v>
      </c>
      <c r="AL19" s="9">
        <v>2056.6578149543402</v>
      </c>
      <c r="AM19" s="67" t="s">
        <v>277</v>
      </c>
    </row>
    <row r="20" spans="1:39">
      <c r="A20" s="134"/>
      <c r="B20" s="8" t="s">
        <v>287</v>
      </c>
      <c r="C20" s="9">
        <v>-6.4158260449712096E-2</v>
      </c>
      <c r="D20" s="9">
        <v>7.5503429403164598E-6</v>
      </c>
      <c r="E20" s="9">
        <v>-4.4824048031999002</v>
      </c>
      <c r="F20" s="9">
        <v>4861</v>
      </c>
      <c r="G20" s="9">
        <v>3062.4402799444601</v>
      </c>
      <c r="H20" s="9">
        <v>-4.97369120959456E-2</v>
      </c>
      <c r="I20" s="9">
        <v>5.2109834222803205E-4</v>
      </c>
      <c r="J20" s="9">
        <v>-3.4719979893711699</v>
      </c>
      <c r="K20" s="9">
        <v>4861</v>
      </c>
      <c r="L20" s="9">
        <v>3070.4542723156201</v>
      </c>
      <c r="M20" s="67" t="str">
        <f t="shared" si="3"/>
        <v>linear</v>
      </c>
      <c r="N20" s="134"/>
      <c r="O20" s="8" t="s">
        <v>287</v>
      </c>
      <c r="P20" s="92">
        <v>-8.1198787675797801E-2</v>
      </c>
      <c r="Q20" s="93">
        <v>2.3216986159206601E-4</v>
      </c>
      <c r="R20" s="93">
        <v>-3.6877117707492002</v>
      </c>
      <c r="S20" s="93">
        <v>2049</v>
      </c>
      <c r="T20" s="93">
        <v>1469.26980984121</v>
      </c>
      <c r="U20" s="93">
        <v>-7.8392237450461005E-2</v>
      </c>
      <c r="V20" s="93">
        <v>3.8009750325226601E-4</v>
      </c>
      <c r="W20" s="93">
        <v>-3.5594475744101799</v>
      </c>
      <c r="X20" s="93">
        <v>2049</v>
      </c>
      <c r="Y20" s="93">
        <v>1470.1943418386099</v>
      </c>
      <c r="Z20" s="67" t="str">
        <f t="shared" si="2"/>
        <v>linear</v>
      </c>
      <c r="AA20" s="134"/>
      <c r="AB20" s="8" t="s">
        <v>287</v>
      </c>
      <c r="AC20" s="98">
        <v>-0.13700894768657701</v>
      </c>
      <c r="AD20" s="98">
        <v>5.2096538226166097E-15</v>
      </c>
      <c r="AE20" s="98">
        <v>-7.8595533376987801</v>
      </c>
      <c r="AF20" s="98">
        <v>3229</v>
      </c>
      <c r="AG20" s="98">
        <v>2055.0499084840199</v>
      </c>
      <c r="AH20" s="98">
        <v>-0.135158615709668</v>
      </c>
      <c r="AI20" s="98">
        <v>1.20865585033312E-14</v>
      </c>
      <c r="AJ20" s="9">
        <v>-7.7514196775861199</v>
      </c>
      <c r="AK20" s="9">
        <v>3229</v>
      </c>
      <c r="AL20" s="9">
        <v>2056.7077437682801</v>
      </c>
      <c r="AM20" s="67" t="s">
        <v>277</v>
      </c>
    </row>
    <row r="21" spans="1:39">
      <c r="A21" s="134"/>
      <c r="B21" s="8" t="s">
        <v>288</v>
      </c>
      <c r="C21" s="9">
        <v>-1.49676799540378E-2</v>
      </c>
      <c r="D21" s="9">
        <v>0.33476035769225798</v>
      </c>
      <c r="E21" s="9">
        <v>-0.96468184899356502</v>
      </c>
      <c r="F21" s="9">
        <v>4153</v>
      </c>
      <c r="G21" s="9">
        <v>2609.89263913898</v>
      </c>
      <c r="H21" s="9">
        <v>-1.22215210300447E-2</v>
      </c>
      <c r="I21" s="9">
        <v>0.43094069700068499</v>
      </c>
      <c r="J21" s="9">
        <v>-0.78765976532240101</v>
      </c>
      <c r="K21" s="9">
        <v>4153</v>
      </c>
      <c r="L21" s="9">
        <v>2610.2029337477102</v>
      </c>
      <c r="M21" s="67" t="str">
        <f t="shared" si="3"/>
        <v>linear</v>
      </c>
      <c r="N21" s="134"/>
      <c r="O21" s="8" t="s">
        <v>288</v>
      </c>
      <c r="P21" s="92">
        <v>-3.8290093935942703E-2</v>
      </c>
      <c r="Q21" s="93">
        <v>0.11220671126493401</v>
      </c>
      <c r="R21" s="93">
        <v>-1.5891659649186101</v>
      </c>
      <c r="S21" s="93">
        <v>1720</v>
      </c>
      <c r="T21" s="93">
        <v>1180.56007892092</v>
      </c>
      <c r="U21" s="93">
        <v>-3.0937338036044201E-2</v>
      </c>
      <c r="V21" s="93">
        <v>0.19942858206094599</v>
      </c>
      <c r="W21" s="93">
        <v>-1.28367505350628</v>
      </c>
      <c r="X21" s="93">
        <v>1720</v>
      </c>
      <c r="Y21" s="93">
        <v>1181.4376616091599</v>
      </c>
      <c r="Z21" s="67" t="str">
        <f t="shared" si="2"/>
        <v>linear</v>
      </c>
      <c r="AA21" s="134"/>
      <c r="AB21" s="8" t="s">
        <v>288</v>
      </c>
      <c r="AC21" s="98">
        <v>-6.6504640785140401E-2</v>
      </c>
      <c r="AD21" s="98">
        <v>4.0164390854259302E-4</v>
      </c>
      <c r="AE21" s="98">
        <v>-3.54324003488661</v>
      </c>
      <c r="AF21" s="98">
        <v>2826</v>
      </c>
      <c r="AG21" s="98">
        <v>1830.7395622250699</v>
      </c>
      <c r="AH21" s="98">
        <v>-5.8488183128404501E-2</v>
      </c>
      <c r="AI21" s="98">
        <v>1.86058448294351E-3</v>
      </c>
      <c r="AJ21" s="9">
        <v>-3.1145715689558999</v>
      </c>
      <c r="AK21" s="9">
        <v>2826</v>
      </c>
      <c r="AL21" s="9">
        <v>1833.5843745365901</v>
      </c>
      <c r="AM21" s="67" t="s">
        <v>277</v>
      </c>
    </row>
    <row r="22" spans="1:39">
      <c r="A22" s="134"/>
      <c r="B22" s="8" t="s">
        <v>289</v>
      </c>
      <c r="C22" s="9">
        <v>0.32168429849158903</v>
      </c>
      <c r="D22" s="9">
        <v>1.7638613906158698E-117</v>
      </c>
      <c r="E22" s="9">
        <v>23.687153450918199</v>
      </c>
      <c r="F22" s="9">
        <v>4861</v>
      </c>
      <c r="G22" s="9">
        <v>2551.2865643407599</v>
      </c>
      <c r="H22" s="9">
        <v>0.31130153476801598</v>
      </c>
      <c r="I22" s="9">
        <v>9.34124923336652E-110</v>
      </c>
      <c r="J22" s="9">
        <v>22.839060241472101</v>
      </c>
      <c r="K22" s="9">
        <v>4861</v>
      </c>
      <c r="L22" s="9">
        <v>2586.8058827017599</v>
      </c>
      <c r="M22" s="67" t="str">
        <f t="shared" si="3"/>
        <v>linear</v>
      </c>
      <c r="N22" s="134"/>
      <c r="O22" s="8" t="s">
        <v>289</v>
      </c>
      <c r="P22" s="92">
        <v>0.17780526101438199</v>
      </c>
      <c r="Q22" s="93">
        <v>4.9690703481471705E-16</v>
      </c>
      <c r="R22" s="93">
        <v>8.1788358980968301</v>
      </c>
      <c r="S22" s="93">
        <v>2049</v>
      </c>
      <c r="T22" s="93">
        <v>1416.9484504546999</v>
      </c>
      <c r="U22" s="93">
        <v>0.16390658057144999</v>
      </c>
      <c r="V22" s="93">
        <v>8.0784374669756495E-14</v>
      </c>
      <c r="W22" s="93">
        <v>7.5210920646487596</v>
      </c>
      <c r="X22" s="93">
        <v>2049</v>
      </c>
      <c r="Y22" s="93">
        <v>1426.9827779183499</v>
      </c>
      <c r="Z22" s="67" t="str">
        <f t="shared" si="2"/>
        <v>linear</v>
      </c>
      <c r="AA22" s="134"/>
      <c r="AB22" s="8" t="s">
        <v>289</v>
      </c>
      <c r="AC22" s="98">
        <v>0.31856325095292298</v>
      </c>
      <c r="AD22" s="98">
        <v>4.08844940738529E-77</v>
      </c>
      <c r="AE22" s="98">
        <v>19.097056720881799</v>
      </c>
      <c r="AF22" s="98">
        <v>3229</v>
      </c>
      <c r="AG22" s="98">
        <v>1770.5303935770601</v>
      </c>
      <c r="AH22" s="98">
        <v>0.30084882411708702</v>
      </c>
      <c r="AI22" s="98">
        <v>1.4025793282178E-68</v>
      </c>
      <c r="AJ22" s="9">
        <v>17.925999513930702</v>
      </c>
      <c r="AK22" s="9">
        <v>3229</v>
      </c>
      <c r="AL22" s="9">
        <v>1809.7477978060299</v>
      </c>
      <c r="AM22" s="67" t="s">
        <v>277</v>
      </c>
    </row>
    <row r="23" spans="1:39">
      <c r="A23" s="134"/>
      <c r="B23" s="8" t="s">
        <v>290</v>
      </c>
      <c r="C23" s="9">
        <v>-9.7228372601574506E-2</v>
      </c>
      <c r="D23" s="9">
        <v>2.8073561382701701E-8</v>
      </c>
      <c r="E23" s="9">
        <v>-5.5666856261731601</v>
      </c>
      <c r="F23" s="9">
        <v>3247</v>
      </c>
      <c r="G23" s="9">
        <v>2014.9305403558001</v>
      </c>
      <c r="H23" s="9">
        <v>-8.1917330581459599E-2</v>
      </c>
      <c r="I23" s="9">
        <v>2.93452524922874E-6</v>
      </c>
      <c r="J23" s="9">
        <v>-4.6835914282465199</v>
      </c>
      <c r="K23" s="9">
        <v>3247</v>
      </c>
      <c r="L23" s="9">
        <v>2023.9148625601799</v>
      </c>
      <c r="M23" s="67" t="str">
        <f t="shared" si="3"/>
        <v>linear</v>
      </c>
      <c r="N23" s="134"/>
      <c r="O23" s="8" t="s">
        <v>290</v>
      </c>
      <c r="P23" s="92">
        <v>-4.81592425159948E-2</v>
      </c>
      <c r="Q23" s="96">
        <v>8.3801709521395998E-2</v>
      </c>
      <c r="R23" s="93">
        <v>-1.7303812326805099</v>
      </c>
      <c r="S23" s="93">
        <v>1288</v>
      </c>
      <c r="T23" s="93">
        <v>834.28330602136896</v>
      </c>
      <c r="U23" s="96">
        <v>-8.2104843584675E-2</v>
      </c>
      <c r="V23" s="96">
        <v>3.16696522222928E-3</v>
      </c>
      <c r="W23" s="93">
        <v>-2.9566199295978701</v>
      </c>
      <c r="X23" s="93">
        <v>1288</v>
      </c>
      <c r="Y23" s="93">
        <v>828.55309572172598</v>
      </c>
      <c r="Z23" s="67" t="str">
        <f t="shared" si="2"/>
        <v>log</v>
      </c>
      <c r="AA23" s="134"/>
      <c r="AB23" s="8" t="s">
        <v>290</v>
      </c>
      <c r="AC23" s="98">
        <v>-0.109896315860893</v>
      </c>
      <c r="AD23" s="98">
        <v>1.812235499246E-7</v>
      </c>
      <c r="AE23" s="98">
        <v>-5.2341065292098898</v>
      </c>
      <c r="AF23" s="98">
        <v>2241</v>
      </c>
      <c r="AG23" s="98">
        <v>1426.34350156752</v>
      </c>
      <c r="AH23" s="98">
        <v>-0.14200649079687699</v>
      </c>
      <c r="AI23" s="98">
        <v>1.41865326569602E-11</v>
      </c>
      <c r="AJ23" s="9">
        <v>-6.7912987629914197</v>
      </c>
      <c r="AK23" s="9">
        <v>2241</v>
      </c>
      <c r="AL23" s="9">
        <v>1407.90328840912</v>
      </c>
      <c r="AM23" s="67" t="s">
        <v>282</v>
      </c>
    </row>
    <row r="24" spans="1:39">
      <c r="A24" s="134"/>
      <c r="B24" s="8" t="s">
        <v>291</v>
      </c>
      <c r="C24" s="9">
        <v>-2.7187476584118901E-2</v>
      </c>
      <c r="D24" s="9">
        <v>6.6335703992573797E-2</v>
      </c>
      <c r="E24" s="9">
        <v>-1.83658861265129</v>
      </c>
      <c r="F24" s="9">
        <v>4560</v>
      </c>
      <c r="G24" s="9">
        <v>2796.1305491439198</v>
      </c>
      <c r="H24" s="9">
        <v>-2.68635455023934E-2</v>
      </c>
      <c r="I24" s="9">
        <v>6.9637196207851207E-2</v>
      </c>
      <c r="J24" s="9">
        <v>-1.81469028139572</v>
      </c>
      <c r="K24" s="9">
        <v>4560</v>
      </c>
      <c r="L24" s="9">
        <v>2796.2104827009598</v>
      </c>
      <c r="M24" s="67" t="str">
        <f t="shared" si="3"/>
        <v>linear</v>
      </c>
      <c r="N24" s="134"/>
      <c r="O24" s="8" t="s">
        <v>291</v>
      </c>
      <c r="P24" s="92">
        <v>-3.8675185273502603E-2</v>
      </c>
      <c r="Q24" s="96">
        <v>0.11777474658923499</v>
      </c>
      <c r="R24" s="93">
        <v>-1.5650071528974101</v>
      </c>
      <c r="S24" s="93">
        <v>1635</v>
      </c>
      <c r="T24" s="93">
        <v>1047.01505824229</v>
      </c>
      <c r="U24" s="96">
        <v>-6.3883997040963106E-2</v>
      </c>
      <c r="V24" s="96">
        <v>9.7264917680831096E-3</v>
      </c>
      <c r="W24" s="93">
        <v>-2.5884452685036798</v>
      </c>
      <c r="X24" s="93">
        <v>1635</v>
      </c>
      <c r="Y24" s="93">
        <v>1042.77092944161</v>
      </c>
      <c r="Z24" s="67" t="str">
        <f t="shared" si="2"/>
        <v>log</v>
      </c>
      <c r="AA24" s="134"/>
      <c r="AB24" s="8" t="s">
        <v>291</v>
      </c>
      <c r="AC24" s="98">
        <v>-0.116647064288353</v>
      </c>
      <c r="AD24" s="98">
        <v>1.42133138940382E-10</v>
      </c>
      <c r="AE24" s="98">
        <v>-6.4361534015800199</v>
      </c>
      <c r="AF24" s="98">
        <v>3003</v>
      </c>
      <c r="AG24" s="98">
        <v>1855.4224001581099</v>
      </c>
      <c r="AH24" s="98">
        <v>-9.6239836778618998E-2</v>
      </c>
      <c r="AI24" s="98">
        <v>1.25196419018362E-7</v>
      </c>
      <c r="AJ24" s="9">
        <v>-5.2985026606824999</v>
      </c>
      <c r="AK24" s="9">
        <v>3003</v>
      </c>
      <c r="AL24" s="9">
        <v>1868.6284397053901</v>
      </c>
      <c r="AM24" s="67" t="s">
        <v>277</v>
      </c>
    </row>
    <row r="25" spans="1:39">
      <c r="A25" s="134" t="s">
        <v>99</v>
      </c>
      <c r="B25" s="8" t="s">
        <v>281</v>
      </c>
      <c r="C25" s="9">
        <v>0.27995088648413202</v>
      </c>
      <c r="D25" s="9">
        <v>3.1108369814280399E-87</v>
      </c>
      <c r="E25" s="9">
        <v>20.2097261000769</v>
      </c>
      <c r="F25" s="9">
        <v>4803</v>
      </c>
      <c r="G25" s="9">
        <v>2646.8486003949101</v>
      </c>
      <c r="H25" s="9">
        <v>0.31341934782983799</v>
      </c>
      <c r="I25" s="9">
        <v>5.3061675270003598E-110</v>
      </c>
      <c r="J25" s="9">
        <v>22.8736046641278</v>
      </c>
      <c r="K25" s="9">
        <v>4803</v>
      </c>
      <c r="L25" s="9">
        <v>2542.1788687048002</v>
      </c>
      <c r="M25" s="67" t="str">
        <f t="shared" si="0"/>
        <v>log</v>
      </c>
      <c r="N25" s="134" t="s">
        <v>62</v>
      </c>
      <c r="O25" s="8" t="s">
        <v>281</v>
      </c>
      <c r="P25" s="92">
        <v>0.24583747504435399</v>
      </c>
      <c r="Q25" s="96">
        <v>1.71405447815095E-28</v>
      </c>
      <c r="R25" s="93">
        <v>11.248305352146501</v>
      </c>
      <c r="S25" s="93">
        <v>1967</v>
      </c>
      <c r="T25" s="93">
        <v>1277.12371262601</v>
      </c>
      <c r="U25" s="96">
        <v>0.29399417772787001</v>
      </c>
      <c r="V25" s="96">
        <v>1.48842841230524E-40</v>
      </c>
      <c r="W25" s="93">
        <v>13.641766362280499</v>
      </c>
      <c r="X25" s="93">
        <v>1967</v>
      </c>
      <c r="Y25" s="93">
        <v>1221.87615461871</v>
      </c>
      <c r="Z25" s="67" t="str">
        <f t="shared" si="1"/>
        <v>log</v>
      </c>
      <c r="AA25" s="139" t="s">
        <v>252</v>
      </c>
      <c r="AB25" s="8" t="s">
        <v>281</v>
      </c>
      <c r="AC25" s="98">
        <v>0.298450268705507</v>
      </c>
      <c r="AD25" s="98">
        <v>8.8871810747312704E-67</v>
      </c>
      <c r="AE25" s="98">
        <v>17.675247911192301</v>
      </c>
      <c r="AF25" s="98">
        <v>3195</v>
      </c>
      <c r="AG25" s="98">
        <v>1703.0432523407001</v>
      </c>
      <c r="AH25" s="98">
        <v>0.334637376641919</v>
      </c>
      <c r="AI25" s="98">
        <v>1.68913996236424E-84</v>
      </c>
      <c r="AJ25" s="9">
        <v>20.0723876736592</v>
      </c>
      <c r="AK25" s="9">
        <v>3195</v>
      </c>
      <c r="AL25" s="9">
        <v>1621.6111069721901</v>
      </c>
      <c r="AM25" s="67" t="str">
        <f t="shared" ref="AM25:AM64" si="4">IF(AL25&lt;AG25,"log","linear")</f>
        <v>log</v>
      </c>
    </row>
    <row r="26" spans="1:39">
      <c r="A26" s="134"/>
      <c r="B26" s="8" t="s">
        <v>283</v>
      </c>
      <c r="C26" s="9">
        <v>6.9220351813468001E-2</v>
      </c>
      <c r="D26" s="9">
        <v>1.56511731944743E-6</v>
      </c>
      <c r="E26" s="9">
        <v>4.8087593961561002</v>
      </c>
      <c r="F26" s="9">
        <v>4803</v>
      </c>
      <c r="G26" s="9">
        <v>3015.9263005237099</v>
      </c>
      <c r="H26" s="9">
        <v>0.22523313377580301</v>
      </c>
      <c r="I26" s="9">
        <v>2.5608945038594199E-56</v>
      </c>
      <c r="J26" s="9">
        <v>16.021150002333702</v>
      </c>
      <c r="K26" s="9">
        <v>4803</v>
      </c>
      <c r="L26" s="9">
        <v>2788.8468028934299</v>
      </c>
      <c r="M26" s="67" t="str">
        <f t="shared" si="0"/>
        <v>log</v>
      </c>
      <c r="N26" s="134"/>
      <c r="O26" s="8" t="s">
        <v>283</v>
      </c>
      <c r="P26" s="92">
        <v>0.110319084326456</v>
      </c>
      <c r="Q26" s="96">
        <v>9.1260066709972896E-7</v>
      </c>
      <c r="R26" s="93">
        <v>4.9252974861094296</v>
      </c>
      <c r="S26" s="93">
        <v>1969</v>
      </c>
      <c r="T26" s="93">
        <v>1379.0323476917499</v>
      </c>
      <c r="U26" s="96">
        <v>0.234979274438498</v>
      </c>
      <c r="V26" s="96">
        <v>3.9377801915617999E-26</v>
      </c>
      <c r="W26" s="93">
        <v>10.7271902094922</v>
      </c>
      <c r="X26" s="93">
        <v>1969</v>
      </c>
      <c r="Y26" s="93">
        <v>1291.21798991272</v>
      </c>
      <c r="Z26" s="67" t="str">
        <f t="shared" si="1"/>
        <v>log</v>
      </c>
      <c r="AA26" s="139"/>
      <c r="AB26" s="8" t="s">
        <v>283</v>
      </c>
      <c r="AC26" s="98">
        <v>0.14535940434487299</v>
      </c>
      <c r="AD26" s="98">
        <v>1.4615734014388599E-16</v>
      </c>
      <c r="AE26" s="98">
        <v>8.3045463586535408</v>
      </c>
      <c r="AF26" s="98">
        <v>3195</v>
      </c>
      <c r="AG26" s="98">
        <v>1933.0234769572901</v>
      </c>
      <c r="AH26" s="98">
        <v>0.33337777992293299</v>
      </c>
      <c r="AI26" s="98">
        <v>7.6978676753039099E-84</v>
      </c>
      <c r="AJ26" s="9">
        <v>19.987366766684001</v>
      </c>
      <c r="AK26" s="9">
        <v>3195</v>
      </c>
      <c r="AL26" s="9">
        <v>1624.63894832085</v>
      </c>
      <c r="AM26" s="67" t="str">
        <f t="shared" si="4"/>
        <v>log</v>
      </c>
    </row>
    <row r="27" spans="1:39">
      <c r="A27" s="134"/>
      <c r="B27" s="8" t="s">
        <v>284</v>
      </c>
      <c r="C27" s="9">
        <v>2.90321086104364E-2</v>
      </c>
      <c r="D27" s="9">
        <v>4.4182910601972603E-2</v>
      </c>
      <c r="E27" s="9">
        <v>2.0128804223445602</v>
      </c>
      <c r="F27" s="9">
        <v>4803</v>
      </c>
      <c r="G27" s="9">
        <v>3034.9529194363899</v>
      </c>
      <c r="H27" s="9">
        <v>0.117806349057115</v>
      </c>
      <c r="I27" s="9">
        <v>2.5579229724750401E-16</v>
      </c>
      <c r="J27" s="9">
        <v>8.2216643046720108</v>
      </c>
      <c r="K27" s="9">
        <v>4803</v>
      </c>
      <c r="L27" s="9">
        <v>2971.8521139180398</v>
      </c>
      <c r="M27" s="67" t="str">
        <f t="shared" si="0"/>
        <v>log</v>
      </c>
      <c r="N27" s="134"/>
      <c r="O27" s="8" t="s">
        <v>284</v>
      </c>
      <c r="P27" s="92">
        <v>2.7903751171219199E-2</v>
      </c>
      <c r="Q27" s="93">
        <v>0.215849782669809</v>
      </c>
      <c r="R27" s="93">
        <v>1.2380378185391401</v>
      </c>
      <c r="S27" s="93">
        <v>1967</v>
      </c>
      <c r="T27" s="93">
        <v>1398.33631105327</v>
      </c>
      <c r="U27" s="93">
        <v>1.15209221780493E-2</v>
      </c>
      <c r="V27" s="93">
        <v>0.60941058994548003</v>
      </c>
      <c r="W27" s="93">
        <v>0.51099687854628095</v>
      </c>
      <c r="X27" s="93">
        <v>1967</v>
      </c>
      <c r="Y27" s="93">
        <v>1399.6086437133799</v>
      </c>
      <c r="Z27" s="67" t="str">
        <f t="shared" si="1"/>
        <v>linear</v>
      </c>
      <c r="AA27" s="139"/>
      <c r="AB27" s="8" t="s">
        <v>284</v>
      </c>
      <c r="AC27" s="98">
        <v>-6.4492788449620295E-2</v>
      </c>
      <c r="AD27" s="98">
        <v>2.6333948642874599E-4</v>
      </c>
      <c r="AE27" s="98">
        <v>-3.6530166726047102</v>
      </c>
      <c r="AF27" s="98">
        <v>3195</v>
      </c>
      <c r="AG27" s="98">
        <v>1987.9728178504699</v>
      </c>
      <c r="AH27" s="98">
        <v>-8.7638058453453099E-2</v>
      </c>
      <c r="AI27" s="98">
        <v>6.9467693535909398E-7</v>
      </c>
      <c r="AJ27" s="9">
        <v>-4.9728161185513402</v>
      </c>
      <c r="AK27" s="9">
        <v>3195</v>
      </c>
      <c r="AL27" s="9">
        <v>1976.6487820505399</v>
      </c>
      <c r="AM27" s="67" t="str">
        <f t="shared" si="4"/>
        <v>log</v>
      </c>
    </row>
    <row r="28" spans="1:39">
      <c r="A28" s="134"/>
      <c r="B28" s="8" t="s">
        <v>285</v>
      </c>
      <c r="C28" s="9">
        <v>-7.1500754121337107E-2</v>
      </c>
      <c r="D28" s="9">
        <v>5.8734229989526098E-7</v>
      </c>
      <c r="E28" s="9">
        <v>-5.0019977429763998</v>
      </c>
      <c r="F28" s="9">
        <v>4869</v>
      </c>
      <c r="G28" s="9">
        <v>3078.3488852553101</v>
      </c>
      <c r="H28" s="9">
        <v>-6.0378869196264097E-2</v>
      </c>
      <c r="I28" s="9">
        <v>2.4783636902935298E-5</v>
      </c>
      <c r="J28" s="9">
        <v>-4.2208307958645497</v>
      </c>
      <c r="K28" s="9">
        <v>4869</v>
      </c>
      <c r="L28" s="9">
        <v>3085.52484919365</v>
      </c>
      <c r="M28" s="67" t="str">
        <f t="shared" si="0"/>
        <v>linear</v>
      </c>
      <c r="N28" s="134"/>
      <c r="O28" s="8" t="s">
        <v>285</v>
      </c>
      <c r="P28" s="92">
        <v>-5.9577608776202197E-2</v>
      </c>
      <c r="Q28" s="93">
        <v>6.9568773935854396E-3</v>
      </c>
      <c r="R28" s="93">
        <v>-2.7016319325184601</v>
      </c>
      <c r="S28" s="93">
        <v>2049</v>
      </c>
      <c r="T28" s="93">
        <v>1475.5443699483301</v>
      </c>
      <c r="U28" s="93">
        <v>-9.1647842894609796E-2</v>
      </c>
      <c r="V28" s="93">
        <v>3.2278631075659799E-5</v>
      </c>
      <c r="W28" s="93">
        <v>-4.1660532838278597</v>
      </c>
      <c r="X28" s="93">
        <v>2049</v>
      </c>
      <c r="Y28" s="93">
        <v>1465.53755249606</v>
      </c>
      <c r="Z28" s="67" t="str">
        <f t="shared" si="1"/>
        <v>log</v>
      </c>
      <c r="AA28" s="139"/>
      <c r="AB28" s="8" t="s">
        <v>285</v>
      </c>
      <c r="AC28" s="98">
        <v>-0.111815443944609</v>
      </c>
      <c r="AD28" s="98">
        <v>1.4389156346964501E-10</v>
      </c>
      <c r="AE28" s="98">
        <v>-6.4324268561960096</v>
      </c>
      <c r="AF28" s="98">
        <v>3268</v>
      </c>
      <c r="AG28" s="98">
        <v>2029.39664676289</v>
      </c>
      <c r="AH28" s="98">
        <v>-0.11720283849886901</v>
      </c>
      <c r="AI28" s="98">
        <v>1.7834465882002199E-11</v>
      </c>
      <c r="AJ28" s="9">
        <v>-6.74656446518755</v>
      </c>
      <c r="AK28" s="9">
        <v>3268</v>
      </c>
      <c r="AL28" s="9">
        <v>2025.3084459383199</v>
      </c>
      <c r="AM28" s="67" t="str">
        <f t="shared" si="4"/>
        <v>log</v>
      </c>
    </row>
    <row r="29" spans="1:39">
      <c r="A29" s="134"/>
      <c r="B29" s="8" t="s">
        <v>286</v>
      </c>
      <c r="C29" s="9">
        <v>-9.5336441406228295E-2</v>
      </c>
      <c r="D29" s="9">
        <v>2.6063028578077399E-11</v>
      </c>
      <c r="E29" s="9">
        <v>-6.6828468377109802</v>
      </c>
      <c r="F29" s="9">
        <v>4869</v>
      </c>
      <c r="G29" s="9">
        <v>3058.8399276755399</v>
      </c>
      <c r="H29" s="9">
        <v>-7.1000936517872607E-2</v>
      </c>
      <c r="I29" s="9">
        <v>7.0375213467722597E-7</v>
      </c>
      <c r="J29" s="9">
        <v>-4.9668540791952704</v>
      </c>
      <c r="K29" s="9">
        <v>4869</v>
      </c>
      <c r="L29" s="9">
        <v>3078.6975918112898</v>
      </c>
      <c r="M29" s="67" t="str">
        <f t="shared" si="0"/>
        <v>linear</v>
      </c>
      <c r="N29" s="134"/>
      <c r="O29" s="8" t="s">
        <v>286</v>
      </c>
      <c r="P29" s="92">
        <v>-6.2554326295046703E-2</v>
      </c>
      <c r="Q29" s="93">
        <v>7.3849088058500698E-3</v>
      </c>
      <c r="R29" s="93">
        <v>-2.6819637081390901</v>
      </c>
      <c r="S29" s="93">
        <v>1831</v>
      </c>
      <c r="T29" s="93">
        <v>1222.20422339988</v>
      </c>
      <c r="U29" s="93">
        <v>-7.2587799628535898E-2</v>
      </c>
      <c r="V29" s="93">
        <v>1.872621424132E-3</v>
      </c>
      <c r="W29" s="93">
        <v>-3.1142607704984901</v>
      </c>
      <c r="X29" s="93">
        <v>1831</v>
      </c>
      <c r="Y29" s="93">
        <v>1219.70731262546</v>
      </c>
      <c r="Z29" s="67" t="str">
        <f t="shared" si="1"/>
        <v>log</v>
      </c>
      <c r="AA29" s="139"/>
      <c r="AB29" s="8" t="s">
        <v>286</v>
      </c>
      <c r="AC29" s="98">
        <v>-0.10029575505263599</v>
      </c>
      <c r="AD29" s="98">
        <v>9.0514687786601894E-9</v>
      </c>
      <c r="AE29" s="98">
        <v>-5.7626066043440201</v>
      </c>
      <c r="AF29" s="98">
        <v>3268</v>
      </c>
      <c r="AG29" s="98">
        <v>2037.47791324696</v>
      </c>
      <c r="AH29" s="98">
        <v>-9.3209426919227206E-2</v>
      </c>
      <c r="AI29" s="98">
        <v>9.3116141263208904E-8</v>
      </c>
      <c r="AJ29" s="9">
        <v>-5.35174829564244</v>
      </c>
      <c r="AK29" s="9">
        <v>3268</v>
      </c>
      <c r="AL29" s="9">
        <v>2042.0043013684699</v>
      </c>
      <c r="AM29" s="67" t="str">
        <f t="shared" si="4"/>
        <v>linear</v>
      </c>
    </row>
    <row r="30" spans="1:39">
      <c r="A30" s="134"/>
      <c r="B30" s="8" t="s">
        <v>287</v>
      </c>
      <c r="C30" s="9">
        <v>-9.5336833758101799E-2</v>
      </c>
      <c r="D30" s="9">
        <v>2.6058135822643599E-11</v>
      </c>
      <c r="E30" s="9">
        <v>-6.6828745928682602</v>
      </c>
      <c r="F30" s="9">
        <v>4869</v>
      </c>
      <c r="G30" s="9">
        <v>3058.8395599286</v>
      </c>
      <c r="H30" s="9">
        <v>-7.1002381523493793E-2</v>
      </c>
      <c r="I30" s="9">
        <v>7.0338555007084902E-7</v>
      </c>
      <c r="J30" s="9">
        <v>-4.9669556764097198</v>
      </c>
      <c r="K30" s="9">
        <v>4869</v>
      </c>
      <c r="L30" s="9">
        <v>3078.6965872392698</v>
      </c>
      <c r="M30" s="67" t="str">
        <f t="shared" si="0"/>
        <v>linear</v>
      </c>
      <c r="N30" s="134"/>
      <c r="O30" s="8" t="s">
        <v>287</v>
      </c>
      <c r="P30" s="92">
        <v>-8.1198787675797801E-2</v>
      </c>
      <c r="Q30" s="93">
        <v>2.3216986159206601E-4</v>
      </c>
      <c r="R30" s="93">
        <v>-3.6877117707492002</v>
      </c>
      <c r="S30" s="93">
        <v>2049</v>
      </c>
      <c r="T30" s="93">
        <v>1469.26980984121</v>
      </c>
      <c r="U30" s="93">
        <v>-7.8392237450461005E-2</v>
      </c>
      <c r="V30" s="93">
        <v>3.8009750325226601E-4</v>
      </c>
      <c r="W30" s="93">
        <v>-3.5594475744101799</v>
      </c>
      <c r="X30" s="93">
        <v>2049</v>
      </c>
      <c r="Y30" s="93">
        <v>1470.1943418386099</v>
      </c>
      <c r="Z30" s="67" t="str">
        <f t="shared" si="1"/>
        <v>linear</v>
      </c>
      <c r="AA30" s="139"/>
      <c r="AB30" s="8" t="s">
        <v>287</v>
      </c>
      <c r="AC30" s="98">
        <v>-0.100296135334804</v>
      </c>
      <c r="AD30" s="98">
        <v>9.0502966870963698E-9</v>
      </c>
      <c r="AE30" s="98">
        <v>-5.7626286759126399</v>
      </c>
      <c r="AF30" s="98">
        <v>3268</v>
      </c>
      <c r="AG30" s="98">
        <v>2037.4776612717101</v>
      </c>
      <c r="AH30" s="98">
        <v>-9.3167285256949894E-2</v>
      </c>
      <c r="AI30" s="98">
        <v>9.4369564392880705E-8</v>
      </c>
      <c r="AJ30" s="9">
        <v>-5.3493074823573199</v>
      </c>
      <c r="AK30" s="9">
        <v>3268</v>
      </c>
      <c r="AL30" s="9">
        <v>2042.0302096719799</v>
      </c>
      <c r="AM30" s="67" t="str">
        <f t="shared" si="4"/>
        <v>linear</v>
      </c>
    </row>
    <row r="31" spans="1:39">
      <c r="A31" s="134"/>
      <c r="B31" s="8" t="s">
        <v>288</v>
      </c>
      <c r="C31" s="9">
        <v>-3.4778327032976203E-2</v>
      </c>
      <c r="D31" s="9">
        <v>2.5009889999400601E-2</v>
      </c>
      <c r="E31" s="9">
        <v>-2.2420632450369302</v>
      </c>
      <c r="F31" s="9">
        <v>4151</v>
      </c>
      <c r="G31" s="9">
        <v>2610.93604008803</v>
      </c>
      <c r="H31" s="9">
        <v>-3.6020867514219998E-2</v>
      </c>
      <c r="I31" s="9">
        <v>2.02666051511237E-2</v>
      </c>
      <c r="J31" s="9">
        <v>-2.3222686898796199</v>
      </c>
      <c r="K31" s="9">
        <v>4151</v>
      </c>
      <c r="L31" s="9">
        <v>2610.5702385457298</v>
      </c>
      <c r="M31" s="67" t="str">
        <f t="shared" si="0"/>
        <v>log</v>
      </c>
      <c r="N31" s="134"/>
      <c r="O31" s="8" t="s">
        <v>288</v>
      </c>
      <c r="P31" s="92">
        <v>-3.8290093935942703E-2</v>
      </c>
      <c r="Q31" s="93">
        <v>0.11220671126493401</v>
      </c>
      <c r="R31" s="93">
        <v>-1.5891659649186101</v>
      </c>
      <c r="S31" s="93">
        <v>1720</v>
      </c>
      <c r="T31" s="93">
        <v>1180.56007892092</v>
      </c>
      <c r="U31" s="93">
        <v>-3.0937338036044201E-2</v>
      </c>
      <c r="V31" s="93">
        <v>0.19942858206094599</v>
      </c>
      <c r="W31" s="93">
        <v>-1.28367505350628</v>
      </c>
      <c r="X31" s="93">
        <v>1720</v>
      </c>
      <c r="Y31" s="93">
        <v>1181.4376616091599</v>
      </c>
      <c r="Z31" s="67" t="str">
        <f t="shared" si="1"/>
        <v>linear</v>
      </c>
      <c r="AA31" s="139"/>
      <c r="AB31" s="8" t="s">
        <v>288</v>
      </c>
      <c r="AC31" s="98">
        <v>-5.1822485983449303E-2</v>
      </c>
      <c r="AD31" s="98">
        <v>5.3426697097745503E-3</v>
      </c>
      <c r="AE31" s="98">
        <v>-2.7877277275658399</v>
      </c>
      <c r="AF31" s="98">
        <v>2886</v>
      </c>
      <c r="AG31" s="98">
        <v>1816.0891183957301</v>
      </c>
      <c r="AH31" s="98">
        <v>-4.23586424589356E-2</v>
      </c>
      <c r="AI31" s="98">
        <v>2.2822406015618302E-2</v>
      </c>
      <c r="AJ31" s="9">
        <v>-2.2776142106922501</v>
      </c>
      <c r="AK31" s="9">
        <v>2886</v>
      </c>
      <c r="AL31" s="9">
        <v>1818.66901636799</v>
      </c>
      <c r="AM31" s="67" t="str">
        <f t="shared" si="4"/>
        <v>linear</v>
      </c>
    </row>
    <row r="32" spans="1:39">
      <c r="A32" s="134"/>
      <c r="B32" s="8" t="s">
        <v>289</v>
      </c>
      <c r="C32" s="9">
        <v>0.35648511302906599</v>
      </c>
      <c r="D32" s="9">
        <v>6.3951210932916901E-146</v>
      </c>
      <c r="E32" s="9">
        <v>26.624071470408602</v>
      </c>
      <c r="F32" s="9">
        <v>4869</v>
      </c>
      <c r="G32" s="9">
        <v>2441.2816640419001</v>
      </c>
      <c r="H32" s="9">
        <v>0.34455319660816702</v>
      </c>
      <c r="I32" s="9">
        <v>8.0134443665582795E-136</v>
      </c>
      <c r="J32" s="9">
        <v>25.6105232158971</v>
      </c>
      <c r="K32" s="9">
        <v>4869</v>
      </c>
      <c r="L32" s="9">
        <v>2487.7357482802299</v>
      </c>
      <c r="M32" s="67" t="str">
        <f t="shared" si="0"/>
        <v>linear</v>
      </c>
      <c r="N32" s="134"/>
      <c r="O32" s="8" t="s">
        <v>289</v>
      </c>
      <c r="P32" s="92">
        <v>0.17780526101438199</v>
      </c>
      <c r="Q32" s="93">
        <v>4.9690703481471705E-16</v>
      </c>
      <c r="R32" s="93">
        <v>8.1788358980968301</v>
      </c>
      <c r="S32" s="93">
        <v>2049</v>
      </c>
      <c r="T32" s="93">
        <v>1416.9484504546999</v>
      </c>
      <c r="U32" s="93">
        <v>0.16390658057144999</v>
      </c>
      <c r="V32" s="93">
        <v>8.0784374669756495E-14</v>
      </c>
      <c r="W32" s="93">
        <v>7.5210920646487596</v>
      </c>
      <c r="X32" s="93">
        <v>2049</v>
      </c>
      <c r="Y32" s="93">
        <v>1426.9827779183499</v>
      </c>
      <c r="Z32" s="67" t="str">
        <f t="shared" si="1"/>
        <v>linear</v>
      </c>
      <c r="AA32" s="139"/>
      <c r="AB32" s="8" t="s">
        <v>289</v>
      </c>
      <c r="AC32" s="98">
        <v>0.29513997035552397</v>
      </c>
      <c r="AD32" s="98">
        <v>9.9762603913798002E-67</v>
      </c>
      <c r="AE32" s="98">
        <v>17.658721530410201</v>
      </c>
      <c r="AF32" s="98">
        <v>3268</v>
      </c>
      <c r="AG32" s="98">
        <v>1772.51934081178</v>
      </c>
      <c r="AH32" s="98">
        <v>0.27728938624546601</v>
      </c>
      <c r="AI32" s="98">
        <v>8.41118924266675E-59</v>
      </c>
      <c r="AJ32" s="9">
        <v>16.498611734557599</v>
      </c>
      <c r="AK32" s="9">
        <v>3268</v>
      </c>
      <c r="AL32" s="9">
        <v>1808.91781488012</v>
      </c>
      <c r="AM32" s="67" t="str">
        <f t="shared" si="4"/>
        <v>linear</v>
      </c>
    </row>
    <row r="33" spans="1:39">
      <c r="A33" s="134"/>
      <c r="B33" s="8" t="s">
        <v>290</v>
      </c>
      <c r="C33" s="9">
        <v>-9.6615136804232199E-2</v>
      </c>
      <c r="D33" s="9">
        <v>3.3335014104662499E-8</v>
      </c>
      <c r="E33" s="9">
        <v>-5.5363518382154604</v>
      </c>
      <c r="F33" s="9">
        <v>3253</v>
      </c>
      <c r="G33" s="9">
        <v>2005.9812776199699</v>
      </c>
      <c r="H33" s="9">
        <v>-9.1177023398767099E-2</v>
      </c>
      <c r="I33" s="9">
        <v>1.88083703322758E-7</v>
      </c>
      <c r="J33" s="9">
        <v>-5.2220399044997201</v>
      </c>
      <c r="K33" s="9">
        <v>3253</v>
      </c>
      <c r="L33" s="9">
        <v>2009.3349907660199</v>
      </c>
      <c r="M33" s="67" t="str">
        <f t="shared" si="0"/>
        <v>linear</v>
      </c>
      <c r="N33" s="134"/>
      <c r="O33" s="8" t="s">
        <v>290</v>
      </c>
      <c r="P33" s="92">
        <v>-4.81592425159948E-2</v>
      </c>
      <c r="Q33" s="96">
        <v>8.3801709521395998E-2</v>
      </c>
      <c r="R33" s="93">
        <v>-1.7303812326805099</v>
      </c>
      <c r="S33" s="93">
        <v>1288</v>
      </c>
      <c r="T33" s="93">
        <v>834.28330602136896</v>
      </c>
      <c r="U33" s="96">
        <v>-8.2104843584675E-2</v>
      </c>
      <c r="V33" s="96">
        <v>3.16696522222928E-3</v>
      </c>
      <c r="W33" s="93">
        <v>-2.9566199295978701</v>
      </c>
      <c r="X33" s="93">
        <v>1288</v>
      </c>
      <c r="Y33" s="93">
        <v>828.55309572172598</v>
      </c>
      <c r="Z33" s="67" t="str">
        <f t="shared" si="1"/>
        <v>log</v>
      </c>
      <c r="AA33" s="139"/>
      <c r="AB33" s="8" t="s">
        <v>290</v>
      </c>
      <c r="AC33" s="98">
        <v>-0.102531509725602</v>
      </c>
      <c r="AD33" s="98">
        <v>9.8166169622242495E-7</v>
      </c>
      <c r="AE33" s="98">
        <v>-4.9087822482286496</v>
      </c>
      <c r="AF33" s="98">
        <v>2268</v>
      </c>
      <c r="AG33" s="98">
        <v>1405.87987545694</v>
      </c>
      <c r="AH33" s="98">
        <v>-0.12497669765007099</v>
      </c>
      <c r="AI33" s="98">
        <v>2.30637945750204E-9</v>
      </c>
      <c r="AJ33" s="9">
        <v>-5.99886373807509</v>
      </c>
      <c r="AK33" s="9">
        <v>2268</v>
      </c>
      <c r="AL33" s="9">
        <v>1394.1347136408299</v>
      </c>
      <c r="AM33" s="67" t="str">
        <f t="shared" si="4"/>
        <v>log</v>
      </c>
    </row>
    <row r="34" spans="1:39">
      <c r="A34" s="134"/>
      <c r="B34" s="8" t="s">
        <v>291</v>
      </c>
      <c r="C34" s="9">
        <v>-4.5613385245944098E-2</v>
      </c>
      <c r="D34" s="9">
        <v>2.0356394150533299E-3</v>
      </c>
      <c r="E34" s="9">
        <v>-3.0867586095844901</v>
      </c>
      <c r="F34" s="9">
        <v>4570</v>
      </c>
      <c r="G34" s="9">
        <v>2839.3932330932198</v>
      </c>
      <c r="H34" s="9">
        <v>-4.6466128766751699E-2</v>
      </c>
      <c r="I34" s="9">
        <v>1.6738677879639401E-3</v>
      </c>
      <c r="J34" s="9">
        <v>-3.14458936539542</v>
      </c>
      <c r="K34" s="9">
        <v>4570</v>
      </c>
      <c r="L34" s="9">
        <v>2839.0334760699102</v>
      </c>
      <c r="M34" s="67" t="str">
        <f t="shared" si="0"/>
        <v>log</v>
      </c>
      <c r="N34" s="134"/>
      <c r="O34" s="8" t="s">
        <v>291</v>
      </c>
      <c r="P34" s="92">
        <v>-3.8675185273502603E-2</v>
      </c>
      <c r="Q34" s="96">
        <v>0.11777474658923499</v>
      </c>
      <c r="R34" s="93">
        <v>-1.5650071528974101</v>
      </c>
      <c r="S34" s="93">
        <v>1635</v>
      </c>
      <c r="T34" s="93">
        <v>1047.01505824229</v>
      </c>
      <c r="U34" s="96">
        <v>-6.3883997040963106E-2</v>
      </c>
      <c r="V34" s="96">
        <v>9.7264917680831096E-3</v>
      </c>
      <c r="W34" s="93">
        <v>-2.5884452685036798</v>
      </c>
      <c r="X34" s="93">
        <v>1635</v>
      </c>
      <c r="Y34" s="93">
        <v>1042.77092944161</v>
      </c>
      <c r="Z34" s="67" t="str">
        <f t="shared" si="1"/>
        <v>log</v>
      </c>
      <c r="AA34" s="139"/>
      <c r="AB34" s="8" t="s">
        <v>291</v>
      </c>
      <c r="AC34" s="98">
        <v>-9.2877867809083595E-2</v>
      </c>
      <c r="AD34" s="98">
        <v>2.7222601332523999E-7</v>
      </c>
      <c r="AE34" s="98">
        <v>-5.15330449305036</v>
      </c>
      <c r="AF34" s="98">
        <v>3052</v>
      </c>
      <c r="AG34" s="98">
        <v>1845.98579029233</v>
      </c>
      <c r="AH34" s="98">
        <v>-7.7978206049249002E-2</v>
      </c>
      <c r="AI34" s="98">
        <v>1.60242789377534E-5</v>
      </c>
      <c r="AJ34" s="9">
        <v>-4.3210562583606604</v>
      </c>
      <c r="AK34" s="9">
        <v>3052</v>
      </c>
      <c r="AL34" s="9">
        <v>1853.81794874149</v>
      </c>
      <c r="AM34" s="67" t="str">
        <f t="shared" si="4"/>
        <v>linear</v>
      </c>
    </row>
    <row r="35" spans="1:39">
      <c r="A35" s="134" t="s">
        <v>292</v>
      </c>
      <c r="B35" s="8" t="s">
        <v>281</v>
      </c>
      <c r="C35" s="9">
        <v>0.30367601490337998</v>
      </c>
      <c r="D35" s="9">
        <v>5.2728666683335402E-102</v>
      </c>
      <c r="E35" s="9">
        <v>21.973735047001899</v>
      </c>
      <c r="F35" s="9">
        <v>4753</v>
      </c>
      <c r="G35" s="9">
        <v>2478.3641276820299</v>
      </c>
      <c r="H35" s="9">
        <v>0.33610117782321097</v>
      </c>
      <c r="I35" s="9">
        <v>6.5859401793295394E-126</v>
      </c>
      <c r="J35" s="9">
        <v>24.602731049183198</v>
      </c>
      <c r="K35" s="9">
        <v>4753</v>
      </c>
      <c r="L35" s="9">
        <v>2368.4406059416201</v>
      </c>
      <c r="M35" s="67" t="str">
        <f t="shared" si="0"/>
        <v>log</v>
      </c>
      <c r="N35" s="134" t="s">
        <v>72</v>
      </c>
      <c r="O35" s="8" t="s">
        <v>281</v>
      </c>
      <c r="P35" s="92">
        <v>0.23923202099263899</v>
      </c>
      <c r="Q35" s="96">
        <v>5.0092700629483801E-27</v>
      </c>
      <c r="R35" s="93">
        <v>10.927455921720799</v>
      </c>
      <c r="S35" s="93">
        <v>1967</v>
      </c>
      <c r="T35" s="93">
        <v>1182.2963621557401</v>
      </c>
      <c r="U35" s="96">
        <v>0.26148697212389599</v>
      </c>
      <c r="V35" s="96">
        <v>3.8285381772980399E-32</v>
      </c>
      <c r="W35" s="93">
        <v>12.015221206607</v>
      </c>
      <c r="X35" s="93">
        <v>1967</v>
      </c>
      <c r="Y35" s="93">
        <v>1158.88422946469</v>
      </c>
      <c r="Z35" s="67" t="str">
        <f t="shared" si="1"/>
        <v>log</v>
      </c>
      <c r="AA35" s="139" t="s">
        <v>76</v>
      </c>
      <c r="AB35" s="8" t="s">
        <v>281</v>
      </c>
      <c r="AC35" s="98">
        <v>0.290473607266234</v>
      </c>
      <c r="AD35" s="98">
        <v>8.9473437533849003E-63</v>
      </c>
      <c r="AE35" s="98">
        <v>17.099478808192899</v>
      </c>
      <c r="AF35" s="98">
        <v>3173</v>
      </c>
      <c r="AG35" s="98">
        <v>1681.1849202204201</v>
      </c>
      <c r="AH35" s="98">
        <v>0.30926730186197998</v>
      </c>
      <c r="AI35" s="98">
        <v>2.4565447525929401E-71</v>
      </c>
      <c r="AJ35" s="9">
        <v>18.318920291484002</v>
      </c>
      <c r="AK35" s="9">
        <v>3173</v>
      </c>
      <c r="AL35" s="9">
        <v>1641.8581045313899</v>
      </c>
      <c r="AM35" s="67" t="str">
        <f t="shared" si="4"/>
        <v>log</v>
      </c>
    </row>
    <row r="36" spans="1:39">
      <c r="A36" s="134"/>
      <c r="B36" s="8" t="s">
        <v>283</v>
      </c>
      <c r="C36" s="9">
        <v>5.9006744475823901E-2</v>
      </c>
      <c r="D36" s="9">
        <v>4.6736063365979301E-5</v>
      </c>
      <c r="E36" s="9">
        <v>4.0751438454742903</v>
      </c>
      <c r="F36" s="9">
        <v>4753</v>
      </c>
      <c r="G36" s="9">
        <v>2921.8362634807099</v>
      </c>
      <c r="H36" s="9">
        <v>0.222566167041543</v>
      </c>
      <c r="I36" s="9">
        <v>1.89972556016848E-54</v>
      </c>
      <c r="J36" s="9">
        <v>15.7389280085061</v>
      </c>
      <c r="K36" s="9">
        <v>4753</v>
      </c>
      <c r="L36" s="9">
        <v>2696.84485983693</v>
      </c>
      <c r="M36" s="67" t="str">
        <f t="shared" si="0"/>
        <v>log</v>
      </c>
      <c r="N36" s="134"/>
      <c r="O36" s="8" t="s">
        <v>283</v>
      </c>
      <c r="P36" s="92">
        <v>7.6622884331219707E-2</v>
      </c>
      <c r="Q36" s="96">
        <v>6.6262645801844601E-4</v>
      </c>
      <c r="R36" s="93">
        <v>3.4100441143176599</v>
      </c>
      <c r="S36" s="93">
        <v>1969</v>
      </c>
      <c r="T36" s="93">
        <v>1288.4668214702001</v>
      </c>
      <c r="U36" s="96">
        <v>0.18707855690449801</v>
      </c>
      <c r="V36" s="96">
        <v>5.5554137880851104E-17</v>
      </c>
      <c r="W36" s="93">
        <v>8.4505086275321197</v>
      </c>
      <c r="X36" s="93">
        <v>1969</v>
      </c>
      <c r="Y36" s="93">
        <v>1229.85492502236</v>
      </c>
      <c r="Z36" s="67" t="str">
        <f t="shared" si="1"/>
        <v>log</v>
      </c>
      <c r="AA36" s="139"/>
      <c r="AB36" s="8" t="s">
        <v>283</v>
      </c>
      <c r="AC36" s="98">
        <v>0.111010690906488</v>
      </c>
      <c r="AD36" s="98">
        <v>3.5629000061085698E-10</v>
      </c>
      <c r="AE36" s="98">
        <v>6.2920541788809503</v>
      </c>
      <c r="AF36" s="98">
        <v>3173</v>
      </c>
      <c r="AG36" s="98">
        <v>1921.68596221808</v>
      </c>
      <c r="AH36" s="98">
        <v>0.29773637222862498</v>
      </c>
      <c r="AI36" s="98">
        <v>5.2338135025361103E-66</v>
      </c>
      <c r="AJ36" s="9">
        <v>17.568051752918699</v>
      </c>
      <c r="AK36" s="9">
        <v>3173</v>
      </c>
      <c r="AL36" s="9">
        <v>1666.3366608609799</v>
      </c>
      <c r="AM36" s="67" t="str">
        <f t="shared" si="4"/>
        <v>log</v>
      </c>
    </row>
    <row r="37" spans="1:39">
      <c r="A37" s="134"/>
      <c r="B37" s="8" t="s">
        <v>284</v>
      </c>
      <c r="C37" s="9">
        <v>5.95390752832737E-2</v>
      </c>
      <c r="D37" s="9">
        <v>3.98803227006525E-5</v>
      </c>
      <c r="E37" s="9">
        <v>4.1120380583442602</v>
      </c>
      <c r="F37" s="9">
        <v>4753</v>
      </c>
      <c r="G37" s="9">
        <v>2921.53513843359</v>
      </c>
      <c r="H37" s="9">
        <v>0.14999296417954</v>
      </c>
      <c r="I37" s="9">
        <v>2.5015201184981099E-25</v>
      </c>
      <c r="J37" s="9">
        <v>10.4591391997721</v>
      </c>
      <c r="K37" s="9">
        <v>4753</v>
      </c>
      <c r="L37" s="9">
        <v>2830.22188583258</v>
      </c>
      <c r="M37" s="67" t="str">
        <f t="shared" si="0"/>
        <v>log</v>
      </c>
      <c r="N37" s="134"/>
      <c r="O37" s="8" t="s">
        <v>284</v>
      </c>
      <c r="P37" s="92">
        <v>1.8770513276299899E-2</v>
      </c>
      <c r="Q37" s="93">
        <v>0.405151491379241</v>
      </c>
      <c r="R37" s="93">
        <v>0.83263535906781305</v>
      </c>
      <c r="S37" s="93">
        <v>1967</v>
      </c>
      <c r="T37" s="93">
        <v>1297.64552740268</v>
      </c>
      <c r="U37" s="93">
        <v>7.4257799630380204E-3</v>
      </c>
      <c r="V37" s="93">
        <v>0.741927044217634</v>
      </c>
      <c r="W37" s="93">
        <v>0.32934891007427303</v>
      </c>
      <c r="X37" s="93">
        <v>1967</v>
      </c>
      <c r="Y37" s="93">
        <v>1298.2308136839799</v>
      </c>
      <c r="Z37" s="67" t="str">
        <f t="shared" si="1"/>
        <v>linear</v>
      </c>
      <c r="AA37" s="139"/>
      <c r="AB37" s="8" t="s">
        <v>284</v>
      </c>
      <c r="AC37" s="98">
        <v>-2.0002322814635199E-2</v>
      </c>
      <c r="AD37" s="98">
        <v>0.25985134357200501</v>
      </c>
      <c r="AE37" s="98">
        <v>-1.1269440748939601</v>
      </c>
      <c r="AF37" s="98">
        <v>3173</v>
      </c>
      <c r="AG37" s="98">
        <v>1959.78520955671</v>
      </c>
      <c r="AH37" s="98">
        <v>-5.4475205512249401E-2</v>
      </c>
      <c r="AI37" s="98">
        <v>2.1363391603820398E-3</v>
      </c>
      <c r="AJ37" s="9">
        <v>-3.0731182114892399</v>
      </c>
      <c r="AK37" s="9">
        <v>3173</v>
      </c>
      <c r="AL37" s="9">
        <v>1951.61978602151</v>
      </c>
      <c r="AM37" s="67" t="str">
        <f t="shared" si="4"/>
        <v>log</v>
      </c>
    </row>
    <row r="38" spans="1:39">
      <c r="A38" s="134"/>
      <c r="B38" s="8" t="s">
        <v>285</v>
      </c>
      <c r="C38" s="9">
        <v>-0.11821400125488001</v>
      </c>
      <c r="D38" s="9">
        <v>1.85125505279219E-16</v>
      </c>
      <c r="E38" s="9">
        <v>-8.2608169892151206</v>
      </c>
      <c r="F38" s="9">
        <v>4815</v>
      </c>
      <c r="G38" s="9">
        <v>2911.5890198851798</v>
      </c>
      <c r="H38" s="9">
        <v>-0.13251255150747199</v>
      </c>
      <c r="I38" s="9">
        <v>2.5744849005294201E-20</v>
      </c>
      <c r="J38" s="9">
        <v>-9.2768823779491392</v>
      </c>
      <c r="K38" s="9">
        <v>4815</v>
      </c>
      <c r="L38" s="9">
        <v>2894.0432848036799</v>
      </c>
      <c r="M38" s="67" t="str">
        <f t="shared" si="0"/>
        <v>log</v>
      </c>
      <c r="N38" s="134"/>
      <c r="O38" s="8" t="s">
        <v>285</v>
      </c>
      <c r="P38" s="92">
        <v>-6.5628104847796701E-2</v>
      </c>
      <c r="Q38" s="93">
        <v>2.9787113024108401E-3</v>
      </c>
      <c r="R38" s="93">
        <v>-2.9734976014946199</v>
      </c>
      <c r="S38" s="93">
        <v>2044</v>
      </c>
      <c r="T38" s="93">
        <v>1366.06001236574</v>
      </c>
      <c r="U38" s="93">
        <v>-9.0692379744203799E-2</v>
      </c>
      <c r="V38" s="93">
        <v>3.9871082489542403E-5</v>
      </c>
      <c r="W38" s="93">
        <v>-4.1172258307298</v>
      </c>
      <c r="X38" s="93">
        <v>2044</v>
      </c>
      <c r="Y38" s="93">
        <v>1357.9931041683899</v>
      </c>
      <c r="Z38" s="67" t="str">
        <f t="shared" si="1"/>
        <v>log</v>
      </c>
      <c r="AA38" s="139"/>
      <c r="AB38" s="8" t="s">
        <v>285</v>
      </c>
      <c r="AC38" s="98">
        <v>-0.103258941005048</v>
      </c>
      <c r="AD38" s="98">
        <v>3.9437406871495702E-9</v>
      </c>
      <c r="AE38" s="98">
        <v>-5.9028026497941299</v>
      </c>
      <c r="AF38" s="98">
        <v>3233</v>
      </c>
      <c r="AG38" s="98">
        <v>1970.95311160591</v>
      </c>
      <c r="AH38" s="98">
        <v>-0.11468084531853701</v>
      </c>
      <c r="AI38" s="98">
        <v>6.0790447868508195E-11</v>
      </c>
      <c r="AJ38" s="9">
        <v>-6.5639994852677397</v>
      </c>
      <c r="AK38" s="9">
        <v>3233</v>
      </c>
      <c r="AL38" s="9">
        <v>1962.80322148441</v>
      </c>
      <c r="AM38" s="67" t="str">
        <f t="shared" si="4"/>
        <v>log</v>
      </c>
    </row>
    <row r="39" spans="1:39">
      <c r="A39" s="134"/>
      <c r="B39" s="8" t="s">
        <v>286</v>
      </c>
      <c r="C39" s="9">
        <v>-0.111651818861612</v>
      </c>
      <c r="D39" s="9">
        <v>7.7593348764316695E-15</v>
      </c>
      <c r="E39" s="9">
        <v>-7.7962893284628496</v>
      </c>
      <c r="F39" s="9">
        <v>4815</v>
      </c>
      <c r="G39" s="9">
        <v>2918.95243420111</v>
      </c>
      <c r="H39" s="9">
        <v>-0.11447560862973701</v>
      </c>
      <c r="I39" s="9">
        <v>1.59597964810267E-15</v>
      </c>
      <c r="J39" s="9">
        <v>-7.9960510632879496</v>
      </c>
      <c r="K39" s="9">
        <v>4815</v>
      </c>
      <c r="L39" s="9">
        <v>2915.8367696518999</v>
      </c>
      <c r="M39" s="67" t="str">
        <f t="shared" si="0"/>
        <v>log</v>
      </c>
      <c r="N39" s="134"/>
      <c r="O39" s="8" t="s">
        <v>286</v>
      </c>
      <c r="P39" s="92">
        <v>-8.3295865324457694E-2</v>
      </c>
      <c r="Q39" s="93">
        <v>3.63738183142913E-4</v>
      </c>
      <c r="R39" s="93">
        <v>-3.5717881572747001</v>
      </c>
      <c r="S39" s="93">
        <v>1826</v>
      </c>
      <c r="T39" s="93">
        <v>1133.8809355548401</v>
      </c>
      <c r="U39" s="93">
        <v>-9.3718271906149397E-2</v>
      </c>
      <c r="V39" s="93">
        <v>5.9944387765700701E-5</v>
      </c>
      <c r="W39" s="93">
        <v>-4.0224468348635503</v>
      </c>
      <c r="X39" s="93">
        <v>1826</v>
      </c>
      <c r="Y39" s="93">
        <v>1130.4817129283499</v>
      </c>
      <c r="Z39" s="67" t="str">
        <f t="shared" si="1"/>
        <v>log</v>
      </c>
      <c r="AA39" s="139"/>
      <c r="AB39" s="8" t="s">
        <v>286</v>
      </c>
      <c r="AC39" s="98">
        <v>-0.110323872543796</v>
      </c>
      <c r="AD39" s="98">
        <v>3.1403620410168701E-10</v>
      </c>
      <c r="AE39" s="98">
        <v>-6.3114848306967701</v>
      </c>
      <c r="AF39" s="98">
        <v>3233</v>
      </c>
      <c r="AG39" s="98">
        <v>1966.0152894850701</v>
      </c>
      <c r="AH39" s="98">
        <v>-0.104240627238506</v>
      </c>
      <c r="AI39" s="98">
        <v>2.8018601659164602E-9</v>
      </c>
      <c r="AJ39" s="9">
        <v>-5.9595343437574204</v>
      </c>
      <c r="AK39" s="9">
        <v>3233</v>
      </c>
      <c r="AL39" s="9">
        <v>1970.28697333481</v>
      </c>
      <c r="AM39" s="67" t="str">
        <f t="shared" si="4"/>
        <v>linear</v>
      </c>
    </row>
    <row r="40" spans="1:39">
      <c r="A40" s="134"/>
      <c r="B40" s="8" t="s">
        <v>287</v>
      </c>
      <c r="C40" s="9">
        <v>-0.11165216885302599</v>
      </c>
      <c r="D40" s="9">
        <v>7.7578330469700597E-15</v>
      </c>
      <c r="E40" s="9">
        <v>-7.7963140757478797</v>
      </c>
      <c r="F40" s="9">
        <v>4815</v>
      </c>
      <c r="G40" s="9">
        <v>2918.95205297861</v>
      </c>
      <c r="H40" s="9">
        <v>-0.11447650191745699</v>
      </c>
      <c r="I40" s="9">
        <v>1.59517149897604E-15</v>
      </c>
      <c r="J40" s="9">
        <v>-7.9961142874282496</v>
      </c>
      <c r="K40" s="9">
        <v>4815</v>
      </c>
      <c r="L40" s="9">
        <v>2915.8357713966402</v>
      </c>
      <c r="M40" s="67" t="str">
        <f t="shared" si="0"/>
        <v>log</v>
      </c>
      <c r="N40" s="134"/>
      <c r="O40" s="8" t="s">
        <v>287</v>
      </c>
      <c r="P40" s="92">
        <v>-0.10361955591604</v>
      </c>
      <c r="Q40" s="93">
        <v>2.6429639588414602E-6</v>
      </c>
      <c r="R40" s="93">
        <v>-4.7100584012997802</v>
      </c>
      <c r="S40" s="93">
        <v>2044</v>
      </c>
      <c r="T40" s="93">
        <v>1352.80455157348</v>
      </c>
      <c r="U40" s="93">
        <v>-0.105241026914124</v>
      </c>
      <c r="V40" s="93">
        <v>1.83602224144008E-6</v>
      </c>
      <c r="W40" s="93">
        <v>-4.78458189817907</v>
      </c>
      <c r="X40" s="93">
        <v>2044</v>
      </c>
      <c r="Y40" s="93">
        <v>1352.1040100416601</v>
      </c>
      <c r="Z40" s="67" t="str">
        <f t="shared" si="1"/>
        <v>log</v>
      </c>
      <c r="AA40" s="139"/>
      <c r="AB40" s="8" t="s">
        <v>287</v>
      </c>
      <c r="AC40" s="98">
        <v>-0.110323353762211</v>
      </c>
      <c r="AD40" s="98">
        <v>3.1409644387214902E-10</v>
      </c>
      <c r="AE40" s="98">
        <v>-6.31145478619933</v>
      </c>
      <c r="AF40" s="98">
        <v>3233</v>
      </c>
      <c r="AG40" s="98">
        <v>1966.0156643507401</v>
      </c>
      <c r="AH40" s="98">
        <v>-0.104192876849392</v>
      </c>
      <c r="AI40" s="98">
        <v>2.84904552786405E-9</v>
      </c>
      <c r="AJ40" s="9">
        <v>-5.9567744404593297</v>
      </c>
      <c r="AK40" s="9">
        <v>3233</v>
      </c>
      <c r="AL40" s="9">
        <v>1970.3195241194701</v>
      </c>
      <c r="AM40" s="67" t="str">
        <f t="shared" si="4"/>
        <v>linear</v>
      </c>
    </row>
    <row r="41" spans="1:39">
      <c r="A41" s="134"/>
      <c r="B41" s="8" t="s">
        <v>288</v>
      </c>
      <c r="C41" s="9">
        <v>-4.1322498756397201E-2</v>
      </c>
      <c r="D41" s="9">
        <v>8.0155069318710494E-3</v>
      </c>
      <c r="E41" s="9">
        <v>-2.6527103105954399</v>
      </c>
      <c r="F41" s="9">
        <v>4114</v>
      </c>
      <c r="G41" s="9">
        <v>2494.6813341003399</v>
      </c>
      <c r="H41" s="9">
        <v>-3.50108606060099E-2</v>
      </c>
      <c r="I41" s="9">
        <v>2.46934282604017E-2</v>
      </c>
      <c r="J41" s="9">
        <v>-2.24699064219676</v>
      </c>
      <c r="K41" s="9">
        <v>4114</v>
      </c>
      <c r="L41" s="9">
        <v>2496.6672884914101</v>
      </c>
      <c r="M41" s="67" t="str">
        <f t="shared" si="0"/>
        <v>linear</v>
      </c>
      <c r="N41" s="134"/>
      <c r="O41" s="8" t="s">
        <v>288</v>
      </c>
      <c r="P41" s="92">
        <v>-3.5871128668348497E-2</v>
      </c>
      <c r="Q41" s="93">
        <v>0.13653824374516799</v>
      </c>
      <c r="R41" s="93">
        <v>-1.4895023982886499</v>
      </c>
      <c r="S41" s="93">
        <v>1722</v>
      </c>
      <c r="T41" s="93">
        <v>1094.27798650011</v>
      </c>
      <c r="U41" s="93">
        <v>-2.99016722302155E-2</v>
      </c>
      <c r="V41" s="93">
        <v>0.214632841048081</v>
      </c>
      <c r="W41" s="93">
        <v>-1.2413844202266899</v>
      </c>
      <c r="X41" s="93">
        <v>1722</v>
      </c>
      <c r="Y41" s="93">
        <v>1094.9556158595999</v>
      </c>
      <c r="Z41" s="67" t="str">
        <f t="shared" si="1"/>
        <v>linear</v>
      </c>
      <c r="AA41" s="139"/>
      <c r="AB41" s="8" t="s">
        <v>288</v>
      </c>
      <c r="AC41" s="98">
        <v>-5.9487267484540897E-2</v>
      </c>
      <c r="AD41" s="98">
        <v>1.3770947763061499E-3</v>
      </c>
      <c r="AE41" s="98">
        <v>-3.2025240815909002</v>
      </c>
      <c r="AF41" s="98">
        <v>2888</v>
      </c>
      <c r="AG41" s="98">
        <v>1801.6149037729799</v>
      </c>
      <c r="AH41" s="98">
        <v>-6.1549633690884897E-2</v>
      </c>
      <c r="AI41" s="98">
        <v>9.3117129334904E-4</v>
      </c>
      <c r="AJ41" s="9">
        <v>-3.31396761883033</v>
      </c>
      <c r="AK41" s="9">
        <v>2888</v>
      </c>
      <c r="AL41" s="9">
        <v>1800.89084235826</v>
      </c>
      <c r="AM41" s="67" t="str">
        <f t="shared" si="4"/>
        <v>log</v>
      </c>
    </row>
    <row r="42" spans="1:39">
      <c r="A42" s="134"/>
      <c r="B42" s="8" t="s">
        <v>289</v>
      </c>
      <c r="C42" s="9">
        <v>0.36751672246471201</v>
      </c>
      <c r="D42" s="9">
        <v>6.0005817248604405E-154</v>
      </c>
      <c r="E42" s="9">
        <v>27.421070408883502</v>
      </c>
      <c r="F42" s="9">
        <v>4815</v>
      </c>
      <c r="G42" s="9">
        <v>2280.40835648137</v>
      </c>
      <c r="H42" s="9">
        <v>0.34877414110107402</v>
      </c>
      <c r="I42" s="9">
        <v>8.03603281286228E-138</v>
      </c>
      <c r="J42" s="9">
        <v>25.823017497271099</v>
      </c>
      <c r="K42" s="9">
        <v>4815</v>
      </c>
      <c r="L42" s="9">
        <v>2354.6016908169599</v>
      </c>
      <c r="M42" s="67" t="str">
        <f t="shared" si="0"/>
        <v>linear</v>
      </c>
      <c r="N42" s="134"/>
      <c r="O42" s="8" t="s">
        <v>289</v>
      </c>
      <c r="P42" s="92">
        <v>0.183459868817373</v>
      </c>
      <c r="Q42" s="93">
        <v>6.0417744988355294E-17</v>
      </c>
      <c r="R42" s="93">
        <v>8.4375428122246507</v>
      </c>
      <c r="S42" s="93">
        <v>2044</v>
      </c>
      <c r="T42" s="93">
        <v>1304.84240986999</v>
      </c>
      <c r="U42" s="93">
        <v>0.16623021557138401</v>
      </c>
      <c r="V42" s="93">
        <v>3.81482778345519E-14</v>
      </c>
      <c r="W42" s="93">
        <v>7.6214076750565596</v>
      </c>
      <c r="X42" s="93">
        <v>2044</v>
      </c>
      <c r="Y42" s="93">
        <v>1317.5593910810601</v>
      </c>
      <c r="Z42" s="67" t="str">
        <f t="shared" si="1"/>
        <v>linear</v>
      </c>
      <c r="AA42" s="139"/>
      <c r="AB42" s="8" t="s">
        <v>289</v>
      </c>
      <c r="AC42" s="98">
        <v>0.27639868440008197</v>
      </c>
      <c r="AD42" s="98">
        <v>8.1580541414317006E-58</v>
      </c>
      <c r="AE42" s="98">
        <v>16.3529449976748</v>
      </c>
      <c r="AF42" s="98">
        <v>3233</v>
      </c>
      <c r="AG42" s="98">
        <v>1748.53889404708</v>
      </c>
      <c r="AH42" s="98">
        <v>0.25301107972277598</v>
      </c>
      <c r="AI42" s="98">
        <v>1.98827676750146E-48</v>
      </c>
      <c r="AJ42" s="9">
        <v>14.869893448778599</v>
      </c>
      <c r="AK42" s="9">
        <v>3233</v>
      </c>
      <c r="AL42" s="9">
        <v>1791.6184664245</v>
      </c>
      <c r="AM42" s="67" t="str">
        <f t="shared" si="4"/>
        <v>linear</v>
      </c>
    </row>
    <row r="43" spans="1:39">
      <c r="A43" s="134"/>
      <c r="B43" s="8" t="s">
        <v>290</v>
      </c>
      <c r="C43" s="9">
        <v>-9.7043672763045694E-2</v>
      </c>
      <c r="D43" s="9">
        <v>3.3695143921954799E-8</v>
      </c>
      <c r="E43" s="9">
        <v>-5.5345798994087998</v>
      </c>
      <c r="F43" s="9">
        <v>3222</v>
      </c>
      <c r="G43" s="9">
        <v>1887.10405853612</v>
      </c>
      <c r="H43" s="9">
        <v>-9.8979149684447598E-2</v>
      </c>
      <c r="I43" s="9">
        <v>1.7842371144220999E-8</v>
      </c>
      <c r="J43" s="9">
        <v>-5.6460450572238203</v>
      </c>
      <c r="K43" s="9">
        <v>3222</v>
      </c>
      <c r="L43" s="9">
        <v>1885.8690152260001</v>
      </c>
      <c r="M43" s="67" t="str">
        <f t="shared" si="0"/>
        <v>log</v>
      </c>
      <c r="N43" s="134"/>
      <c r="O43" s="8" t="s">
        <v>290</v>
      </c>
      <c r="P43" s="92">
        <v>-6.37541763744707E-2</v>
      </c>
      <c r="Q43" s="96">
        <v>2.1616218907753601E-2</v>
      </c>
      <c r="R43" s="93">
        <v>-2.2998290453981798</v>
      </c>
      <c r="S43" s="93">
        <v>1296</v>
      </c>
      <c r="T43" s="93">
        <v>792.08767503082299</v>
      </c>
      <c r="U43" s="96">
        <v>-8.4058656877325902E-2</v>
      </c>
      <c r="V43" s="96">
        <v>2.4383135721748501E-3</v>
      </c>
      <c r="W43" s="93">
        <v>-3.03685967656248</v>
      </c>
      <c r="X43" s="93">
        <v>1296</v>
      </c>
      <c r="Y43" s="93">
        <v>788.17023151120804</v>
      </c>
      <c r="Z43" s="67" t="str">
        <f t="shared" si="1"/>
        <v>log</v>
      </c>
      <c r="AA43" s="139"/>
      <c r="AB43" s="8" t="s">
        <v>290</v>
      </c>
      <c r="AC43" s="98">
        <v>-6.9778740729133995E-2</v>
      </c>
      <c r="AD43" s="98">
        <v>8.9248468153999602E-4</v>
      </c>
      <c r="AE43" s="98">
        <v>-3.32682009474546</v>
      </c>
      <c r="AF43" s="98">
        <v>2262</v>
      </c>
      <c r="AG43" s="98">
        <v>1366.4229748836201</v>
      </c>
      <c r="AH43" s="98">
        <v>-9.5597061781168793E-2</v>
      </c>
      <c r="AI43" s="98">
        <v>5.1993464435063499E-6</v>
      </c>
      <c r="AJ43" s="9">
        <v>-4.5675618067773103</v>
      </c>
      <c r="AK43" s="9">
        <v>2262</v>
      </c>
      <c r="AL43" s="9">
        <v>1356.6881190122799</v>
      </c>
      <c r="AM43" s="67" t="str">
        <f t="shared" si="4"/>
        <v>log</v>
      </c>
    </row>
    <row r="44" spans="1:39">
      <c r="A44" s="134"/>
      <c r="B44" s="8" t="s">
        <v>291</v>
      </c>
      <c r="C44" s="9">
        <v>-4.6419281604819097E-2</v>
      </c>
      <c r="D44" s="9">
        <v>1.75268909230798E-3</v>
      </c>
      <c r="E44" s="9">
        <v>-3.13108418180123</v>
      </c>
      <c r="F44" s="9">
        <v>4540</v>
      </c>
      <c r="G44" s="9">
        <v>2759.86251616134</v>
      </c>
      <c r="H44" s="9">
        <v>-3.3617290123761502E-2</v>
      </c>
      <c r="I44" s="9">
        <v>2.3473890495E-2</v>
      </c>
      <c r="J44" s="9">
        <v>-2.2663979585755798</v>
      </c>
      <c r="K44" s="9">
        <v>4540</v>
      </c>
      <c r="L44" s="9">
        <v>2764.52403095721</v>
      </c>
      <c r="M44" s="67" t="str">
        <f t="shared" si="0"/>
        <v>linear</v>
      </c>
      <c r="N44" s="134"/>
      <c r="O44" s="8" t="s">
        <v>291</v>
      </c>
      <c r="P44" s="92">
        <v>-3.8138781455498601E-2</v>
      </c>
      <c r="Q44" s="96">
        <v>0.12307355011286999</v>
      </c>
      <c r="R44" s="93">
        <v>-1.54279749228087</v>
      </c>
      <c r="S44" s="93">
        <v>1634</v>
      </c>
      <c r="T44" s="93">
        <v>980.02920005435499</v>
      </c>
      <c r="U44" s="96">
        <v>-6.6802697888191501E-2</v>
      </c>
      <c r="V44" s="96">
        <v>6.8725773190476402E-3</v>
      </c>
      <c r="W44" s="93">
        <v>-2.70639534852317</v>
      </c>
      <c r="X44" s="93">
        <v>1634</v>
      </c>
      <c r="Y44" s="93">
        <v>975.093450205983</v>
      </c>
      <c r="Z44" s="67" t="str">
        <f t="shared" si="1"/>
        <v>log</v>
      </c>
      <c r="AA44" s="139"/>
      <c r="AB44" s="8" t="s">
        <v>291</v>
      </c>
      <c r="AC44" s="98">
        <v>-8.4559327874037304E-2</v>
      </c>
      <c r="AD44" s="98">
        <v>2.8547110113139102E-6</v>
      </c>
      <c r="AE44" s="98">
        <v>-4.6897995411038602</v>
      </c>
      <c r="AF44" s="98">
        <v>3054</v>
      </c>
      <c r="AG44" s="98">
        <v>1839.4606840132201</v>
      </c>
      <c r="AH44" s="98">
        <v>-6.1376800442401E-2</v>
      </c>
      <c r="AI44" s="98">
        <v>6.8681338688222904E-4</v>
      </c>
      <c r="AJ44" s="9">
        <v>-3.3982734616082202</v>
      </c>
      <c r="AK44" s="9">
        <v>3054</v>
      </c>
      <c r="AL44" s="9">
        <v>1849.8564033712601</v>
      </c>
      <c r="AM44" s="67" t="str">
        <f t="shared" si="4"/>
        <v>linear</v>
      </c>
    </row>
    <row r="45" spans="1:39">
      <c r="A45" s="134" t="s">
        <v>135</v>
      </c>
      <c r="B45" s="8" t="s">
        <v>281</v>
      </c>
      <c r="C45" s="9">
        <v>0.30277937260253801</v>
      </c>
      <c r="D45" s="9">
        <v>4.9284957489197398E-102</v>
      </c>
      <c r="E45" s="9">
        <v>21.9736053260775</v>
      </c>
      <c r="F45" s="9">
        <v>4784</v>
      </c>
      <c r="G45" s="9">
        <v>2539.9543834922601</v>
      </c>
      <c r="H45" s="9">
        <v>0.33035678509004901</v>
      </c>
      <c r="I45" s="9">
        <v>3.1020744756265999E-122</v>
      </c>
      <c r="J45" s="9">
        <v>24.208786240953099</v>
      </c>
      <c r="K45" s="9">
        <v>4784</v>
      </c>
      <c r="L45" s="9">
        <v>2447.0598501972099</v>
      </c>
      <c r="M45" s="67" t="str">
        <f t="shared" si="0"/>
        <v>log</v>
      </c>
      <c r="N45" s="134" t="s">
        <v>82</v>
      </c>
      <c r="O45" s="8" t="s">
        <v>281</v>
      </c>
      <c r="P45" s="92">
        <v>0.24719377887558899</v>
      </c>
      <c r="Q45" s="96">
        <v>7.45370384431843E-29</v>
      </c>
      <c r="R45" s="93">
        <v>11.325888483086599</v>
      </c>
      <c r="S45" s="93">
        <v>1971</v>
      </c>
      <c r="T45" s="93">
        <v>1203.08927931586</v>
      </c>
      <c r="U45" s="96">
        <v>0.26018262014416998</v>
      </c>
      <c r="V45" s="96">
        <v>6.8502602966851602E-32</v>
      </c>
      <c r="W45" s="93">
        <v>11.963068441732799</v>
      </c>
      <c r="X45" s="93">
        <v>1971</v>
      </c>
      <c r="Y45" s="93">
        <v>1189.1916960917599</v>
      </c>
      <c r="Z45" s="67" t="str">
        <f t="shared" si="1"/>
        <v>log</v>
      </c>
      <c r="AA45" s="139" t="s">
        <v>254</v>
      </c>
      <c r="AB45" s="8" t="s">
        <v>281</v>
      </c>
      <c r="AC45" s="98">
        <v>0.32312816800823602</v>
      </c>
      <c r="AD45" s="98">
        <v>1.2191339615960301E-75</v>
      </c>
      <c r="AE45" s="98">
        <v>18.924797702176399</v>
      </c>
      <c r="AF45" s="98">
        <v>3072</v>
      </c>
      <c r="AG45" s="98">
        <v>1790.06624813287</v>
      </c>
      <c r="AH45" s="98">
        <v>0.40548615852977299</v>
      </c>
      <c r="AI45" s="98">
        <v>5.29548205216149E-122</v>
      </c>
      <c r="AJ45" s="9">
        <v>24.586254226003501</v>
      </c>
      <c r="AK45" s="9">
        <v>3072</v>
      </c>
      <c r="AL45" s="9">
        <v>1576.8737950872901</v>
      </c>
      <c r="AM45" s="67" t="str">
        <f t="shared" si="4"/>
        <v>log</v>
      </c>
    </row>
    <row r="46" spans="1:39">
      <c r="A46" s="134"/>
      <c r="B46" s="8" t="s">
        <v>283</v>
      </c>
      <c r="C46" s="9">
        <v>5.9253634703439001E-2</v>
      </c>
      <c r="D46" s="9">
        <v>4.1002936109061203E-5</v>
      </c>
      <c r="E46" s="9">
        <v>4.10557816790151</v>
      </c>
      <c r="F46" s="9">
        <v>4784</v>
      </c>
      <c r="G46" s="9">
        <v>2983.3114631849999</v>
      </c>
      <c r="H46" s="9">
        <v>0.21561666448255401</v>
      </c>
      <c r="I46" s="9">
        <v>1.87027740443806E-51</v>
      </c>
      <c r="J46" s="9">
        <v>15.272685444851</v>
      </c>
      <c r="K46" s="9">
        <v>4784</v>
      </c>
      <c r="L46" s="9">
        <v>2772.3026208934798</v>
      </c>
      <c r="M46" s="67" t="str">
        <f t="shared" si="0"/>
        <v>log</v>
      </c>
      <c r="N46" s="134"/>
      <c r="O46" s="8" t="s">
        <v>283</v>
      </c>
      <c r="P46" s="92">
        <v>9.5188172038531402E-2</v>
      </c>
      <c r="Q46" s="96">
        <v>2.2740866746793101E-5</v>
      </c>
      <c r="R46" s="93">
        <v>4.2463221114392899</v>
      </c>
      <c r="S46" s="93">
        <v>1972</v>
      </c>
      <c r="T46" s="93">
        <v>1310.6935145254199</v>
      </c>
      <c r="U46" s="96">
        <v>0.184511911587425</v>
      </c>
      <c r="V46" s="96">
        <v>1.4126348158789E-16</v>
      </c>
      <c r="W46" s="93">
        <v>8.3367991089121993</v>
      </c>
      <c r="X46" s="93">
        <v>1972</v>
      </c>
      <c r="Y46" s="93">
        <v>1260.28628742515</v>
      </c>
      <c r="Z46" s="67" t="str">
        <f t="shared" si="1"/>
        <v>log</v>
      </c>
      <c r="AA46" s="139"/>
      <c r="AB46" s="8" t="s">
        <v>283</v>
      </c>
      <c r="AC46" s="98">
        <v>0.107225556686529</v>
      </c>
      <c r="AD46" s="98">
        <v>2.5262641330383001E-9</v>
      </c>
      <c r="AE46" s="98">
        <v>5.9775055743384797</v>
      </c>
      <c r="AF46" s="98">
        <v>3072</v>
      </c>
      <c r="AG46" s="98">
        <v>2093.5028143201898</v>
      </c>
      <c r="AH46" s="98">
        <v>0.40470866415164197</v>
      </c>
      <c r="AI46" s="98">
        <v>1.68825136065891E-121</v>
      </c>
      <c r="AJ46" s="9">
        <v>24.529867159368202</v>
      </c>
      <c r="AK46" s="9">
        <v>3072</v>
      </c>
      <c r="AL46" s="9">
        <v>1579.19032755182</v>
      </c>
      <c r="AM46" s="67" t="str">
        <f t="shared" si="4"/>
        <v>log</v>
      </c>
    </row>
    <row r="47" spans="1:39">
      <c r="A47" s="134"/>
      <c r="B47" s="8" t="s">
        <v>284</v>
      </c>
      <c r="C47" s="9">
        <v>7.0447858274040695E-2</v>
      </c>
      <c r="D47" s="9">
        <v>1.0693010524939399E-6</v>
      </c>
      <c r="E47" s="9">
        <v>4.8847657648898402</v>
      </c>
      <c r="F47" s="9">
        <v>4784</v>
      </c>
      <c r="G47" s="9">
        <v>2976.3330655108798</v>
      </c>
      <c r="H47" s="9">
        <v>0.156172264774216</v>
      </c>
      <c r="I47" s="9">
        <v>1.63633738639296E-27</v>
      </c>
      <c r="J47" s="9">
        <v>10.9360710342226</v>
      </c>
      <c r="K47" s="9">
        <v>4784</v>
      </c>
      <c r="L47" s="9">
        <v>2881.9680947889301</v>
      </c>
      <c r="M47" s="67" t="str">
        <f t="shared" si="0"/>
        <v>log</v>
      </c>
      <c r="N47" s="134"/>
      <c r="O47" s="8" t="s">
        <v>284</v>
      </c>
      <c r="P47" s="8">
        <v>2.3304979927033599E-2</v>
      </c>
      <c r="Q47" s="93">
        <v>0.300829631660049</v>
      </c>
      <c r="R47" s="93">
        <v>1.0349277090189899</v>
      </c>
      <c r="S47" s="93">
        <v>1971</v>
      </c>
      <c r="T47" s="93">
        <v>1326.41777335149</v>
      </c>
      <c r="U47" s="93">
        <v>2.45895972204365E-2</v>
      </c>
      <c r="V47" s="93">
        <v>0.27496277527325202</v>
      </c>
      <c r="W47" s="93">
        <v>1.09200861497103</v>
      </c>
      <c r="X47" s="93">
        <v>1971</v>
      </c>
      <c r="Y47" s="93">
        <v>1326.29631245016</v>
      </c>
      <c r="Z47" s="67" t="str">
        <f t="shared" si="1"/>
        <v>log</v>
      </c>
      <c r="AA47" s="139"/>
      <c r="AB47" s="8" t="s">
        <v>284</v>
      </c>
      <c r="AC47" s="98">
        <v>-5.8945378190376201E-2</v>
      </c>
      <c r="AD47" s="98">
        <v>1.07676164338504E-3</v>
      </c>
      <c r="AE47" s="98">
        <v>-3.2727751470452802</v>
      </c>
      <c r="AF47" s="98">
        <v>3072</v>
      </c>
      <c r="AG47" s="98">
        <v>2118.35093169826</v>
      </c>
      <c r="AH47" s="98">
        <v>-8.8526452377366505E-2</v>
      </c>
      <c r="AI47" s="98">
        <v>8.83807003558162E-7</v>
      </c>
      <c r="AJ47" s="9">
        <v>-4.9259742577034498</v>
      </c>
      <c r="AK47" s="9">
        <v>3072</v>
      </c>
      <c r="AL47" s="9">
        <v>2104.8646942231398</v>
      </c>
      <c r="AM47" s="67" t="str">
        <f t="shared" si="4"/>
        <v>log</v>
      </c>
    </row>
    <row r="48" spans="1:39">
      <c r="A48" s="134"/>
      <c r="B48" s="8" t="s">
        <v>285</v>
      </c>
      <c r="C48" s="9">
        <v>-0.12015319895248699</v>
      </c>
      <c r="D48" s="9">
        <v>4.6203602283439799E-17</v>
      </c>
      <c r="E48" s="9">
        <v>-8.4270273238580202</v>
      </c>
      <c r="F48" s="9">
        <v>4848</v>
      </c>
      <c r="G48" s="9">
        <v>2981.3576554551801</v>
      </c>
      <c r="H48" s="9">
        <v>-0.13137968381867801</v>
      </c>
      <c r="I48" s="9">
        <v>4.0386195847527597E-20</v>
      </c>
      <c r="J48" s="9">
        <v>-9.2276335326844094</v>
      </c>
      <c r="K48" s="9">
        <v>4848</v>
      </c>
      <c r="L48" s="9">
        <v>2967.44151727897</v>
      </c>
      <c r="M48" s="67" t="str">
        <f t="shared" si="0"/>
        <v>log</v>
      </c>
      <c r="N48" s="134"/>
      <c r="O48" s="8" t="s">
        <v>285</v>
      </c>
      <c r="P48" s="92">
        <v>-6.8237320839551099E-2</v>
      </c>
      <c r="Q48" s="93">
        <v>1.9777114803920201E-3</v>
      </c>
      <c r="R48" s="93">
        <v>-3.0975495923458398</v>
      </c>
      <c r="S48" s="93">
        <v>2051</v>
      </c>
      <c r="T48" s="93">
        <v>1401.33139250977</v>
      </c>
      <c r="U48" s="93">
        <v>-9.3777686539215796E-2</v>
      </c>
      <c r="V48" s="93">
        <v>2.0824283787941699E-5</v>
      </c>
      <c r="W48" s="93">
        <v>-4.2657995045236499</v>
      </c>
      <c r="X48" s="93">
        <v>2051</v>
      </c>
      <c r="Y48" s="93">
        <v>1392.7787059294301</v>
      </c>
      <c r="Z48" s="67" t="str">
        <f t="shared" si="1"/>
        <v>log</v>
      </c>
      <c r="AA48" s="139"/>
      <c r="AB48" s="8" t="s">
        <v>285</v>
      </c>
      <c r="AC48" s="98">
        <v>-0.110825178586493</v>
      </c>
      <c r="AD48" s="98">
        <v>5.0690365317496497E-10</v>
      </c>
      <c r="AE48" s="98">
        <v>-6.23670750014199</v>
      </c>
      <c r="AF48" s="98">
        <v>3128</v>
      </c>
      <c r="AG48" s="98">
        <v>2134.8060382502799</v>
      </c>
      <c r="AH48" s="98">
        <v>-0.115255622651565</v>
      </c>
      <c r="AI48" s="98">
        <v>9.9886100939899895E-11</v>
      </c>
      <c r="AJ48" s="9">
        <v>-6.4893227876169703</v>
      </c>
      <c r="AK48" s="9">
        <v>3128</v>
      </c>
      <c r="AL48" s="9">
        <v>2131.6303145634301</v>
      </c>
      <c r="AM48" s="67" t="str">
        <f t="shared" si="4"/>
        <v>log</v>
      </c>
    </row>
    <row r="49" spans="1:39">
      <c r="A49" s="134"/>
      <c r="B49" s="8" t="s">
        <v>286</v>
      </c>
      <c r="C49" s="9">
        <v>-0.123490680583084</v>
      </c>
      <c r="D49" s="9">
        <v>6.0835150882931301E-18</v>
      </c>
      <c r="E49" s="9">
        <v>-8.6646791092754505</v>
      </c>
      <c r="F49" s="9">
        <v>4848</v>
      </c>
      <c r="G49" s="9">
        <v>2977.3544224477901</v>
      </c>
      <c r="H49" s="9">
        <v>-0.124332513475407</v>
      </c>
      <c r="I49" s="9">
        <v>3.6159900125827699E-18</v>
      </c>
      <c r="J49" s="9">
        <v>-8.72467024893208</v>
      </c>
      <c r="K49" s="9">
        <v>4848</v>
      </c>
      <c r="L49" s="9">
        <v>2976.3268094825198</v>
      </c>
      <c r="M49" s="67" t="str">
        <f t="shared" si="0"/>
        <v>log</v>
      </c>
      <c r="N49" s="134"/>
      <c r="O49" s="8" t="s">
        <v>286</v>
      </c>
      <c r="P49" s="8">
        <v>-6.0131215889511501E-2</v>
      </c>
      <c r="Q49" s="93">
        <v>1.0044274107915E-2</v>
      </c>
      <c r="R49" s="93">
        <v>-2.5769862801486698</v>
      </c>
      <c r="S49" s="93">
        <v>1830</v>
      </c>
      <c r="T49" s="93">
        <v>1172.6159040017001</v>
      </c>
      <c r="U49" s="93">
        <v>-7.3564162498770805E-2</v>
      </c>
      <c r="V49" s="93">
        <v>1.62821535144712E-3</v>
      </c>
      <c r="W49" s="93">
        <v>-3.15551438148524</v>
      </c>
      <c r="X49" s="93">
        <v>1830</v>
      </c>
      <c r="Y49" s="93">
        <v>1169.31085430958</v>
      </c>
      <c r="Z49" s="67" t="str">
        <f t="shared" si="1"/>
        <v>log</v>
      </c>
      <c r="AA49" s="139"/>
      <c r="AB49" s="8" t="s">
        <v>286</v>
      </c>
      <c r="AC49" s="98">
        <v>-0.12500917476161599</v>
      </c>
      <c r="AD49" s="98">
        <v>2.2415499921619999E-12</v>
      </c>
      <c r="AE49" s="98">
        <v>-7.04685732636423</v>
      </c>
      <c r="AF49" s="98">
        <v>3128</v>
      </c>
      <c r="AG49" s="98">
        <v>2124.1877726315402</v>
      </c>
      <c r="AH49" s="98">
        <v>-0.113467146631543</v>
      </c>
      <c r="AI49" s="98">
        <v>1.9388028236473699E-10</v>
      </c>
      <c r="AJ49" s="9">
        <v>-6.3873010341826904</v>
      </c>
      <c r="AK49" s="9">
        <v>3128</v>
      </c>
      <c r="AL49" s="9">
        <v>2132.9276569849098</v>
      </c>
      <c r="AM49" s="67" t="str">
        <f t="shared" si="4"/>
        <v>linear</v>
      </c>
    </row>
    <row r="50" spans="1:39">
      <c r="A50" s="134"/>
      <c r="B50" s="8" t="s">
        <v>287</v>
      </c>
      <c r="C50" s="9">
        <v>-0.123490905542106</v>
      </c>
      <c r="D50" s="9">
        <v>6.0826723347681803E-18</v>
      </c>
      <c r="E50" s="9">
        <v>-8.6646951378802601</v>
      </c>
      <c r="F50" s="9">
        <v>4848</v>
      </c>
      <c r="G50" s="9">
        <v>2977.3541488051801</v>
      </c>
      <c r="H50" s="9">
        <v>-0.12433316648412</v>
      </c>
      <c r="I50" s="9">
        <v>3.6145261518410001E-18</v>
      </c>
      <c r="J50" s="9">
        <v>-8.7247167913930905</v>
      </c>
      <c r="K50" s="9">
        <v>4848</v>
      </c>
      <c r="L50" s="9">
        <v>2976.3260095698001</v>
      </c>
      <c r="M50" s="67" t="str">
        <f t="shared" si="0"/>
        <v>log</v>
      </c>
      <c r="N50" s="134"/>
      <c r="O50" s="8" t="s">
        <v>287</v>
      </c>
      <c r="P50" s="92">
        <v>-8.7072585599193203E-2</v>
      </c>
      <c r="Q50" s="93">
        <v>7.8032336626097305E-5</v>
      </c>
      <c r="R50" s="93">
        <v>-3.9583744517932198</v>
      </c>
      <c r="S50" s="93">
        <v>2051</v>
      </c>
      <c r="T50" s="93">
        <v>1395.2887659564699</v>
      </c>
      <c r="U50" s="93">
        <v>-9.1740801144993403E-2</v>
      </c>
      <c r="V50" s="93">
        <v>3.1405293817883301E-5</v>
      </c>
      <c r="W50" s="93">
        <v>-4.1723495487899003</v>
      </c>
      <c r="X50" s="93">
        <v>2051</v>
      </c>
      <c r="Y50" s="93">
        <v>1393.56122721102</v>
      </c>
      <c r="Z50" s="67" t="str">
        <f t="shared" si="1"/>
        <v>log</v>
      </c>
      <c r="AA50" s="139"/>
      <c r="AB50" s="8" t="s">
        <v>287</v>
      </c>
      <c r="AC50" s="98">
        <v>-0.125008431815572</v>
      </c>
      <c r="AD50" s="98">
        <v>2.2422244545990199E-12</v>
      </c>
      <c r="AE50" s="98">
        <v>-7.04681478109854</v>
      </c>
      <c r="AF50" s="98">
        <v>3128</v>
      </c>
      <c r="AG50" s="98">
        <v>2124.1883632576</v>
      </c>
      <c r="AH50" s="98">
        <v>-0.113398325829293</v>
      </c>
      <c r="AI50" s="98">
        <v>1.9885138092639E-10</v>
      </c>
      <c r="AJ50" s="9">
        <v>-6.3833764867002696</v>
      </c>
      <c r="AK50" s="9">
        <v>3128</v>
      </c>
      <c r="AL50" s="9">
        <v>2132.9771628661902</v>
      </c>
      <c r="AM50" s="67" t="str">
        <f t="shared" si="4"/>
        <v>linear</v>
      </c>
    </row>
    <row r="51" spans="1:39">
      <c r="A51" s="134"/>
      <c r="B51" s="8" t="s">
        <v>288</v>
      </c>
      <c r="C51" s="9">
        <v>-4.5576803783947802E-2</v>
      </c>
      <c r="D51" s="9">
        <v>3.3398140128646399E-3</v>
      </c>
      <c r="E51" s="9">
        <v>-2.93630016891677</v>
      </c>
      <c r="F51" s="9">
        <v>4142</v>
      </c>
      <c r="G51" s="9">
        <v>2591.2062979293401</v>
      </c>
      <c r="H51" s="9">
        <v>-3.9606110105311003E-2</v>
      </c>
      <c r="I51" s="9">
        <v>1.07775046969984E-2</v>
      </c>
      <c r="J51" s="9">
        <v>-2.55098633322396</v>
      </c>
      <c r="K51" s="9">
        <v>4142</v>
      </c>
      <c r="L51" s="9">
        <v>2593.31779000606</v>
      </c>
      <c r="M51" s="67" t="str">
        <f t="shared" si="0"/>
        <v>linear</v>
      </c>
      <c r="N51" s="134"/>
      <c r="O51" s="8" t="s">
        <v>288</v>
      </c>
      <c r="P51" s="92">
        <v>-2.0333849821261601E-2</v>
      </c>
      <c r="Q51" s="93">
        <v>0.39839390007279402</v>
      </c>
      <c r="R51" s="93">
        <v>-0.84470285652852095</v>
      </c>
      <c r="S51" s="93">
        <v>1725</v>
      </c>
      <c r="T51" s="93">
        <v>1152.28329244577</v>
      </c>
      <c r="U51" s="93">
        <v>-2.3381370677816302E-2</v>
      </c>
      <c r="V51" s="93">
        <v>0.33150183089010499</v>
      </c>
      <c r="W51" s="93">
        <v>-0.97136681192932095</v>
      </c>
      <c r="X51" s="93">
        <v>1725</v>
      </c>
      <c r="Y51" s="93">
        <v>1152.05310573727</v>
      </c>
      <c r="Z51" s="67" t="str">
        <f t="shared" si="1"/>
        <v>log</v>
      </c>
      <c r="AA51" s="139"/>
      <c r="AB51" s="8" t="s">
        <v>288</v>
      </c>
      <c r="AC51" s="98">
        <v>-7.7912366185275597E-2</v>
      </c>
      <c r="AD51" s="98">
        <v>3.8783551327276602E-5</v>
      </c>
      <c r="AE51" s="98">
        <v>-4.1212509704123397</v>
      </c>
      <c r="AF51" s="98">
        <v>2781</v>
      </c>
      <c r="AG51" s="98">
        <v>1915.8909403498401</v>
      </c>
      <c r="AH51" s="98">
        <v>-6.3776431828044794E-2</v>
      </c>
      <c r="AI51" s="98">
        <v>7.6159758480150402E-4</v>
      </c>
      <c r="AJ51" s="9">
        <v>-3.3701229488442199</v>
      </c>
      <c r="AK51" s="9">
        <v>2781</v>
      </c>
      <c r="AL51" s="9">
        <v>1921.4934211370201</v>
      </c>
      <c r="AM51" s="67" t="str">
        <f t="shared" si="4"/>
        <v>linear</v>
      </c>
    </row>
    <row r="52" spans="1:39">
      <c r="A52" s="134"/>
      <c r="B52" s="8" t="s">
        <v>289</v>
      </c>
      <c r="C52" s="9">
        <v>0.36279874140773399</v>
      </c>
      <c r="D52" s="9">
        <v>8.4706978259735106E-151</v>
      </c>
      <c r="E52" s="9">
        <v>27.107714499747601</v>
      </c>
      <c r="F52" s="9">
        <v>4848</v>
      </c>
      <c r="G52" s="9">
        <v>2367.4096053103199</v>
      </c>
      <c r="H52" s="9">
        <v>0.34418023682632298</v>
      </c>
      <c r="I52" s="9">
        <v>6.1419838554893303E-135</v>
      </c>
      <c r="J52" s="9">
        <v>25.5238528262377</v>
      </c>
      <c r="K52" s="9">
        <v>4848</v>
      </c>
      <c r="L52" s="9">
        <v>2440.3744667542101</v>
      </c>
      <c r="M52" s="67" t="str">
        <f t="shared" si="0"/>
        <v>linear</v>
      </c>
      <c r="N52" s="134"/>
      <c r="O52" s="8" t="s">
        <v>289</v>
      </c>
      <c r="P52" s="92">
        <v>0.17573064492259999</v>
      </c>
      <c r="Q52" s="93">
        <v>1.0574491583992099E-15</v>
      </c>
      <c r="R52" s="93">
        <v>8.0842891245853998</v>
      </c>
      <c r="S52" s="93">
        <v>2051</v>
      </c>
      <c r="T52" s="93">
        <v>1346.5143852500901</v>
      </c>
      <c r="U52" s="93">
        <v>0.159547615230267</v>
      </c>
      <c r="V52" s="93">
        <v>3.5596389742889098E-13</v>
      </c>
      <c r="W52" s="93">
        <v>7.3193463250837896</v>
      </c>
      <c r="X52" s="93">
        <v>2051</v>
      </c>
      <c r="Y52" s="93">
        <v>1357.9764871232001</v>
      </c>
      <c r="Z52" s="67" t="str">
        <f t="shared" si="1"/>
        <v>linear</v>
      </c>
      <c r="AA52" s="139"/>
      <c r="AB52" s="8" t="s">
        <v>289</v>
      </c>
      <c r="AC52" s="98">
        <v>0.306609274136739</v>
      </c>
      <c r="AD52" s="98">
        <v>4.0544151329481801E-69</v>
      </c>
      <c r="AE52" s="98">
        <v>18.015933771297401</v>
      </c>
      <c r="AF52" s="98">
        <v>3128</v>
      </c>
      <c r="AG52" s="98">
        <v>1864.4744819712701</v>
      </c>
      <c r="AH52" s="98">
        <v>0.28476715067635899</v>
      </c>
      <c r="AI52" s="98">
        <v>1.80068855599442E-59</v>
      </c>
      <c r="AJ52" s="9">
        <v>16.614501824083799</v>
      </c>
      <c r="AK52" s="9">
        <v>3128</v>
      </c>
      <c r="AL52" s="9">
        <v>1908.78448250462</v>
      </c>
      <c r="AM52" s="67" t="str">
        <f t="shared" si="4"/>
        <v>linear</v>
      </c>
    </row>
    <row r="53" spans="1:39">
      <c r="A53" s="134"/>
      <c r="B53" s="8" t="s">
        <v>290</v>
      </c>
      <c r="C53" s="9">
        <v>-8.6198587137800597E-2</v>
      </c>
      <c r="D53" s="9">
        <v>8.6618844709151998E-7</v>
      </c>
      <c r="E53" s="9">
        <v>-4.9293979010684899</v>
      </c>
      <c r="F53" s="9">
        <v>3246</v>
      </c>
      <c r="G53" s="9">
        <v>1955.2590640349799</v>
      </c>
      <c r="H53" s="9">
        <v>-8.2027037928050994E-2</v>
      </c>
      <c r="I53" s="9">
        <v>2.85602011163851E-6</v>
      </c>
      <c r="J53" s="9">
        <v>-4.68918411791753</v>
      </c>
      <c r="K53" s="9">
        <v>3246</v>
      </c>
      <c r="L53" s="9">
        <v>1957.5546364771501</v>
      </c>
      <c r="M53" s="67" t="str">
        <f t="shared" si="0"/>
        <v>linear</v>
      </c>
      <c r="N53" s="134"/>
      <c r="O53" s="8" t="s">
        <v>290</v>
      </c>
      <c r="P53" s="92">
        <v>-4.0265738445753298E-2</v>
      </c>
      <c r="Q53" s="96">
        <v>0.14740590567207401</v>
      </c>
      <c r="R53" s="93">
        <v>-1.4496232948238901</v>
      </c>
      <c r="S53" s="93">
        <v>1294</v>
      </c>
      <c r="T53" s="93">
        <v>830.31065725409599</v>
      </c>
      <c r="U53" s="96">
        <v>-6.1645475396475601E-2</v>
      </c>
      <c r="V53" s="96">
        <v>2.6472678319187499E-2</v>
      </c>
      <c r="W53" s="93">
        <v>-2.22174960419113</v>
      </c>
      <c r="X53" s="93">
        <v>1294</v>
      </c>
      <c r="Y53" s="93">
        <v>827.47921070742302</v>
      </c>
      <c r="Z53" s="67" t="str">
        <f t="shared" si="1"/>
        <v>log</v>
      </c>
      <c r="AA53" s="139"/>
      <c r="AB53" s="8" t="s">
        <v>290</v>
      </c>
      <c r="AC53" s="98">
        <v>-0.121957430452099</v>
      </c>
      <c r="AD53" s="98">
        <v>1.10591463062522E-8</v>
      </c>
      <c r="AE53" s="98">
        <v>-5.7357591299592201</v>
      </c>
      <c r="AF53" s="98">
        <v>2179</v>
      </c>
      <c r="AG53" s="98">
        <v>1484.08670873753</v>
      </c>
      <c r="AH53" s="98">
        <v>-0.13299821261512501</v>
      </c>
      <c r="AI53" s="98">
        <v>4.5082516518652298E-10</v>
      </c>
      <c r="AJ53" s="9">
        <v>-6.2639720439911803</v>
      </c>
      <c r="AK53" s="9">
        <v>2179</v>
      </c>
      <c r="AL53" s="9">
        <v>1477.84577741925</v>
      </c>
      <c r="AM53" s="67" t="str">
        <f t="shared" si="4"/>
        <v>log</v>
      </c>
    </row>
    <row r="54" spans="1:39">
      <c r="A54" s="134"/>
      <c r="B54" s="8" t="s">
        <v>291</v>
      </c>
      <c r="C54" s="9">
        <v>-4.98807484559253E-2</v>
      </c>
      <c r="D54" s="9">
        <v>7.42987570317339E-4</v>
      </c>
      <c r="E54" s="9">
        <v>-3.3754910744069</v>
      </c>
      <c r="F54" s="9">
        <v>4568</v>
      </c>
      <c r="G54" s="9">
        <v>2827.52729483538</v>
      </c>
      <c r="H54" s="9">
        <v>-3.9085538807793398E-2</v>
      </c>
      <c r="I54" s="9">
        <v>8.2287059919501394E-3</v>
      </c>
      <c r="J54" s="9">
        <v>-2.6436936985263202</v>
      </c>
      <c r="K54" s="9">
        <v>4568</v>
      </c>
      <c r="L54" s="9">
        <v>2831.9251980869899</v>
      </c>
      <c r="M54" s="67" t="str">
        <f t="shared" si="0"/>
        <v>linear</v>
      </c>
      <c r="N54" s="134"/>
      <c r="O54" s="8" t="s">
        <v>291</v>
      </c>
      <c r="P54" s="92">
        <v>-2.03633389349402E-2</v>
      </c>
      <c r="Q54" s="96">
        <v>0.41030682735352197</v>
      </c>
      <c r="R54" s="93">
        <v>-0.82356509276149503</v>
      </c>
      <c r="S54" s="93">
        <v>1635</v>
      </c>
      <c r="T54" s="93">
        <v>1019.43862915579</v>
      </c>
      <c r="U54" s="96">
        <v>-3.5350547297042102E-2</v>
      </c>
      <c r="V54" s="96">
        <v>0.152822560508413</v>
      </c>
      <c r="W54" s="93">
        <v>-1.4302980633743601</v>
      </c>
      <c r="X54" s="93">
        <v>1635</v>
      </c>
      <c r="Y54" s="93">
        <v>1018.0706028222201</v>
      </c>
      <c r="Z54" s="67" t="str">
        <f t="shared" si="1"/>
        <v>log</v>
      </c>
      <c r="AA54" s="139"/>
      <c r="AB54" s="8" t="s">
        <v>291</v>
      </c>
      <c r="AC54" s="98">
        <v>-0.15964775134263601</v>
      </c>
      <c r="AD54" s="98">
        <v>2.5283676212311602E-18</v>
      </c>
      <c r="AE54" s="98">
        <v>-8.7882175850351203</v>
      </c>
      <c r="AF54" s="98">
        <v>2953</v>
      </c>
      <c r="AG54" s="98">
        <v>1954.8792993239699</v>
      </c>
      <c r="AH54" s="98">
        <v>-0.12473158119521401</v>
      </c>
      <c r="AI54" s="98">
        <v>1.01672020870215E-11</v>
      </c>
      <c r="AJ54" s="9">
        <v>-6.8314528792521898</v>
      </c>
      <c r="AK54" s="9">
        <v>2953</v>
      </c>
      <c r="AL54" s="9">
        <v>1984.83582580598</v>
      </c>
      <c r="AM54" s="67" t="str">
        <f t="shared" si="4"/>
        <v>linear</v>
      </c>
    </row>
    <row r="55" spans="1:39">
      <c r="A55" s="134" t="s">
        <v>139</v>
      </c>
      <c r="B55" s="8" t="s">
        <v>281</v>
      </c>
      <c r="C55" s="9">
        <v>0.26250863730298002</v>
      </c>
      <c r="D55" s="9">
        <v>6.9507516254624105E-76</v>
      </c>
      <c r="E55" s="9">
        <v>18.7694447721823</v>
      </c>
      <c r="F55" s="9">
        <v>4760</v>
      </c>
      <c r="G55" s="9">
        <v>2645.18321980164</v>
      </c>
      <c r="H55" s="9">
        <v>0.30863854325196199</v>
      </c>
      <c r="I55" s="9">
        <v>1.2647239896772899E-105</v>
      </c>
      <c r="J55" s="9">
        <v>22.386757820674699</v>
      </c>
      <c r="K55" s="9">
        <v>4760</v>
      </c>
      <c r="L55" s="9">
        <v>2508.4899905821899</v>
      </c>
      <c r="M55" s="67" t="str">
        <f t="shared" si="0"/>
        <v>log</v>
      </c>
      <c r="N55" s="134" t="s">
        <v>293</v>
      </c>
      <c r="O55" s="8" t="s">
        <v>281</v>
      </c>
      <c r="P55" s="92">
        <v>0.24072836841468701</v>
      </c>
      <c r="Q55" s="96">
        <v>2.2831588420943101E-27</v>
      </c>
      <c r="R55" s="93">
        <v>11.0027913256519</v>
      </c>
      <c r="S55" s="93">
        <v>1968</v>
      </c>
      <c r="T55" s="93">
        <v>1224.34783157826</v>
      </c>
      <c r="U55" s="96">
        <v>0.26054885160303798</v>
      </c>
      <c r="V55" s="96">
        <v>6.2182661182588204E-32</v>
      </c>
      <c r="W55" s="93">
        <v>11.972011516363899</v>
      </c>
      <c r="X55" s="93">
        <v>1968</v>
      </c>
      <c r="Y55" s="93">
        <v>1203.4604081350799</v>
      </c>
      <c r="Z55" s="67" t="str">
        <f t="shared" si="1"/>
        <v>log</v>
      </c>
      <c r="AA55" s="139" t="s">
        <v>294</v>
      </c>
      <c r="AB55" s="8" t="s">
        <v>281</v>
      </c>
      <c r="AC55" s="98">
        <v>0.31572781071492001</v>
      </c>
      <c r="AD55" s="98">
        <v>2.64785124660207E-76</v>
      </c>
      <c r="AE55" s="98">
        <v>18.984137145124201</v>
      </c>
      <c r="AF55" s="98">
        <v>3255</v>
      </c>
      <c r="AG55" s="98">
        <v>1547.80390992817</v>
      </c>
      <c r="AH55" s="98">
        <v>0.38108230678343002</v>
      </c>
      <c r="AI55" s="98">
        <v>4.5051500179576897E-113</v>
      </c>
      <c r="AJ55" s="9">
        <v>23.516249108832401</v>
      </c>
      <c r="AK55" s="9">
        <v>3255</v>
      </c>
      <c r="AL55" s="9">
        <v>1378.7461063573601</v>
      </c>
      <c r="AM55" s="67" t="str">
        <f t="shared" si="4"/>
        <v>log</v>
      </c>
    </row>
    <row r="56" spans="1:39">
      <c r="A56" s="134"/>
      <c r="B56" s="8" t="s">
        <v>283</v>
      </c>
      <c r="C56" s="9">
        <v>5.80148831747999E-2</v>
      </c>
      <c r="D56" s="9">
        <v>6.18157094278554E-5</v>
      </c>
      <c r="E56" s="9">
        <v>4.0093594101126699</v>
      </c>
      <c r="F56" s="9">
        <v>4760</v>
      </c>
      <c r="G56" s="9">
        <v>2969.1362482223999</v>
      </c>
      <c r="H56" s="9">
        <v>0.21303322467291499</v>
      </c>
      <c r="I56" s="9">
        <v>5.3212263009907297E-50</v>
      </c>
      <c r="J56" s="9">
        <v>15.043062879247801</v>
      </c>
      <c r="K56" s="9">
        <v>4760</v>
      </c>
      <c r="L56" s="9">
        <v>2764.0186946763502</v>
      </c>
      <c r="M56" s="67" t="str">
        <f t="shared" si="0"/>
        <v>log</v>
      </c>
      <c r="N56" s="134"/>
      <c r="O56" s="8" t="s">
        <v>283</v>
      </c>
      <c r="P56" s="8">
        <v>0.10697699508512599</v>
      </c>
      <c r="Q56" s="96">
        <v>1.9243984913955499E-6</v>
      </c>
      <c r="R56" s="93">
        <v>4.7755443930738801</v>
      </c>
      <c r="S56" s="93">
        <v>1970</v>
      </c>
      <c r="T56" s="93">
        <v>1323.27359144108</v>
      </c>
      <c r="U56" s="96">
        <v>0.210500137919991</v>
      </c>
      <c r="V56" s="96">
        <v>3.4587640522838403E-21</v>
      </c>
      <c r="W56" s="93">
        <v>9.5571201728378004</v>
      </c>
      <c r="X56" s="93">
        <v>1970</v>
      </c>
      <c r="Y56" s="93">
        <v>1256.5964382899001</v>
      </c>
      <c r="Z56" s="67" t="str">
        <f t="shared" si="1"/>
        <v>log</v>
      </c>
      <c r="AA56" s="139"/>
      <c r="AB56" s="8" t="s">
        <v>283</v>
      </c>
      <c r="AC56" s="98">
        <v>0.123423968724078</v>
      </c>
      <c r="AD56" s="98">
        <v>1.5700391462481999E-12</v>
      </c>
      <c r="AE56" s="98">
        <v>7.0959143565719298</v>
      </c>
      <c r="AF56" s="98">
        <v>3255</v>
      </c>
      <c r="AG56" s="98">
        <v>1839.82270224478</v>
      </c>
      <c r="AH56" s="98">
        <v>0.38328451434336103</v>
      </c>
      <c r="AI56" s="98">
        <v>1.8110447631327801E-114</v>
      </c>
      <c r="AJ56" s="9">
        <v>23.675468681856199</v>
      </c>
      <c r="AK56" s="9">
        <v>3255</v>
      </c>
      <c r="AL56" s="9">
        <v>1372.32583549734</v>
      </c>
      <c r="AM56" s="67" t="str">
        <f t="shared" si="4"/>
        <v>log</v>
      </c>
    </row>
    <row r="57" spans="1:39">
      <c r="A57" s="134"/>
      <c r="B57" s="8" t="s">
        <v>284</v>
      </c>
      <c r="C57" s="9">
        <v>4.5816608788526399E-2</v>
      </c>
      <c r="D57" s="9">
        <v>1.56416077946686E-3</v>
      </c>
      <c r="E57" s="9">
        <v>3.1643369567206698</v>
      </c>
      <c r="F57" s="9">
        <v>4760</v>
      </c>
      <c r="G57" s="9">
        <v>2975.1841572745002</v>
      </c>
      <c r="H57" s="9">
        <v>0.13726036092690699</v>
      </c>
      <c r="I57" s="9">
        <v>1.8252411919858799E-21</v>
      </c>
      <c r="J57" s="9">
        <v>9.5604599304363909</v>
      </c>
      <c r="K57" s="9">
        <v>4760</v>
      </c>
      <c r="L57" s="9">
        <v>2894.6169252035702</v>
      </c>
      <c r="M57" s="67" t="str">
        <f t="shared" si="0"/>
        <v>log</v>
      </c>
      <c r="N57" s="134"/>
      <c r="O57" s="8" t="s">
        <v>284</v>
      </c>
      <c r="P57" s="92">
        <v>-1.0084669479907001E-2</v>
      </c>
      <c r="Q57" s="93">
        <v>0.65463527414366596</v>
      </c>
      <c r="R57" s="93">
        <v>-0.44740033109816602</v>
      </c>
      <c r="S57" s="93">
        <v>1968</v>
      </c>
      <c r="T57" s="93">
        <v>1341.7507261440201</v>
      </c>
      <c r="U57" s="93">
        <v>-2.5160334071836401E-2</v>
      </c>
      <c r="V57" s="93">
        <v>0.264335967672994</v>
      </c>
      <c r="W57" s="93">
        <v>-1.11651987231172</v>
      </c>
      <c r="X57" s="93">
        <v>1968</v>
      </c>
      <c r="Y57" s="93">
        <v>1340.7035979857401</v>
      </c>
      <c r="Z57" s="67" t="str">
        <f t="shared" si="1"/>
        <v>log</v>
      </c>
      <c r="AA57" s="139"/>
      <c r="AB57" s="8" t="s">
        <v>284</v>
      </c>
      <c r="AC57" s="98">
        <v>-6.0407393309820798E-2</v>
      </c>
      <c r="AD57" s="98">
        <v>5.62073772895596E-4</v>
      </c>
      <c r="AE57" s="98">
        <v>-3.4527045973464698</v>
      </c>
      <c r="AF57" s="98">
        <v>3255</v>
      </c>
      <c r="AG57" s="98">
        <v>1877.91322029402</v>
      </c>
      <c r="AH57" s="98">
        <v>-8.2290567252097394E-2</v>
      </c>
      <c r="AI57" s="98">
        <v>2.5698531898710202E-6</v>
      </c>
      <c r="AJ57" s="9">
        <v>-4.7108688965791599</v>
      </c>
      <c r="AK57" s="9">
        <v>3255</v>
      </c>
      <c r="AL57" s="9">
        <v>1867.6893588431999</v>
      </c>
      <c r="AM57" s="67" t="str">
        <f t="shared" si="4"/>
        <v>log</v>
      </c>
    </row>
    <row r="58" spans="1:39">
      <c r="A58" s="134"/>
      <c r="B58" s="8" t="s">
        <v>285</v>
      </c>
      <c r="C58" s="9">
        <v>-8.5952926941073704E-2</v>
      </c>
      <c r="D58" s="9">
        <v>2.1976183969127998E-9</v>
      </c>
      <c r="E58" s="9">
        <v>-5.9939006256606904</v>
      </c>
      <c r="F58" s="9">
        <v>4827</v>
      </c>
      <c r="G58" s="9">
        <v>3039.0292458209701</v>
      </c>
      <c r="H58" s="9">
        <v>-8.1155486043441596E-2</v>
      </c>
      <c r="I58" s="9">
        <v>1.6286097993999499E-8</v>
      </c>
      <c r="J58" s="9">
        <v>-5.6570685449398397</v>
      </c>
      <c r="K58" s="9">
        <v>4827</v>
      </c>
      <c r="L58" s="9">
        <v>3042.9278600966099</v>
      </c>
      <c r="M58" s="67" t="str">
        <f t="shared" si="0"/>
        <v>linear</v>
      </c>
      <c r="N58" s="134"/>
      <c r="O58" s="8" t="s">
        <v>285</v>
      </c>
      <c r="P58" s="92">
        <v>-5.6204934251290001E-2</v>
      </c>
      <c r="Q58" s="93">
        <v>1.0881253641172E-2</v>
      </c>
      <c r="R58" s="93">
        <v>-2.5488156634873298</v>
      </c>
      <c r="S58" s="93">
        <v>2050</v>
      </c>
      <c r="T58" s="93">
        <v>1421.4456033993199</v>
      </c>
      <c r="U58" s="93">
        <v>-7.8752333016084003E-2</v>
      </c>
      <c r="V58" s="93">
        <v>3.55925978706995E-4</v>
      </c>
      <c r="W58" s="93">
        <v>-3.5767722259706298</v>
      </c>
      <c r="X58" s="93">
        <v>2050</v>
      </c>
      <c r="Y58" s="93">
        <v>1415.17213251259</v>
      </c>
      <c r="Z58" s="67" t="str">
        <f t="shared" si="1"/>
        <v>log</v>
      </c>
      <c r="AA58" s="139"/>
      <c r="AB58" s="8" t="s">
        <v>285</v>
      </c>
      <c r="AC58" s="98">
        <v>-8.22364280060668E-2</v>
      </c>
      <c r="AD58" s="98">
        <v>2.1032663592968201E-6</v>
      </c>
      <c r="AE58" s="98">
        <v>-4.7516562760232004</v>
      </c>
      <c r="AF58" s="98">
        <v>3316</v>
      </c>
      <c r="AG58" s="98">
        <v>1905.1250887240301</v>
      </c>
      <c r="AH58" s="98">
        <v>-8.2577466999360805E-2</v>
      </c>
      <c r="AI58" s="98">
        <v>1.9075665864208101E-6</v>
      </c>
      <c r="AJ58" s="9">
        <v>-4.77149666916036</v>
      </c>
      <c r="AK58" s="9">
        <v>3316</v>
      </c>
      <c r="AL58" s="9">
        <v>1904.93731554136</v>
      </c>
      <c r="AM58" s="67" t="str">
        <f t="shared" si="4"/>
        <v>log</v>
      </c>
    </row>
    <row r="59" spans="1:39">
      <c r="A59" s="134"/>
      <c r="B59" s="8" t="s">
        <v>286</v>
      </c>
      <c r="C59" s="9">
        <v>-8.3418162210525407E-2</v>
      </c>
      <c r="D59" s="9">
        <v>6.4200442455110304E-9</v>
      </c>
      <c r="E59" s="9">
        <v>-5.8158820144485404</v>
      </c>
      <c r="F59" s="9">
        <v>4827</v>
      </c>
      <c r="G59" s="9">
        <v>3041.1173909386498</v>
      </c>
      <c r="H59" s="9">
        <v>-6.5950644239442094E-2</v>
      </c>
      <c r="I59" s="9">
        <v>4.5012559660265402E-6</v>
      </c>
      <c r="J59" s="9">
        <v>-4.5920248637156398</v>
      </c>
      <c r="K59" s="9">
        <v>4827</v>
      </c>
      <c r="L59" s="9">
        <v>3053.7883955770599</v>
      </c>
      <c r="M59" s="67" t="str">
        <f t="shared" si="0"/>
        <v>linear</v>
      </c>
      <c r="N59" s="134"/>
      <c r="O59" s="8" t="s">
        <v>286</v>
      </c>
      <c r="P59" s="8">
        <v>-5.6191990700969703E-2</v>
      </c>
      <c r="Q59" s="93">
        <v>1.6213839408853799E-2</v>
      </c>
      <c r="R59" s="93">
        <v>-2.4062971104568498</v>
      </c>
      <c r="S59" s="93">
        <v>1828</v>
      </c>
      <c r="T59" s="93">
        <v>1171.1452864724399</v>
      </c>
      <c r="U59" s="93">
        <v>-6.8291527241039096E-2</v>
      </c>
      <c r="V59" s="93">
        <v>3.4687080332458701E-3</v>
      </c>
      <c r="W59" s="93">
        <v>-2.9266447335265</v>
      </c>
      <c r="X59" s="93">
        <v>1828</v>
      </c>
      <c r="Y59" s="93">
        <v>1168.3781316519</v>
      </c>
      <c r="Z59" s="67" t="str">
        <f t="shared" si="1"/>
        <v>log</v>
      </c>
      <c r="AA59" s="139"/>
      <c r="AB59" s="8" t="s">
        <v>286</v>
      </c>
      <c r="AC59" s="98">
        <v>-0.124366920707699</v>
      </c>
      <c r="AD59" s="98">
        <v>6.5258036766226703E-13</v>
      </c>
      <c r="AE59" s="98">
        <v>-7.21767017833578</v>
      </c>
      <c r="AF59" s="98">
        <v>3316</v>
      </c>
      <c r="AG59" s="98">
        <v>1875.9194114152201</v>
      </c>
      <c r="AH59" s="98">
        <v>-0.122712063495792</v>
      </c>
      <c r="AI59" s="98">
        <v>1.3159011693569601E-12</v>
      </c>
      <c r="AJ59" s="9">
        <v>-7.1201517016159901</v>
      </c>
      <c r="AK59" s="9">
        <v>3316</v>
      </c>
      <c r="AL59" s="9">
        <v>1877.2971040273301</v>
      </c>
      <c r="AM59" s="67" t="str">
        <f t="shared" si="4"/>
        <v>linear</v>
      </c>
    </row>
    <row r="60" spans="1:39">
      <c r="A60" s="134"/>
      <c r="B60" s="8" t="s">
        <v>287</v>
      </c>
      <c r="C60" s="9">
        <v>-8.3418691036968903E-2</v>
      </c>
      <c r="D60" s="9">
        <v>6.4186291794318997E-9</v>
      </c>
      <c r="E60" s="9">
        <v>-5.8159191423842396</v>
      </c>
      <c r="F60" s="9">
        <v>4827</v>
      </c>
      <c r="G60" s="9">
        <v>3041.1169619013799</v>
      </c>
      <c r="H60" s="9">
        <v>-6.5952244683866304E-2</v>
      </c>
      <c r="I60" s="9">
        <v>4.4988525209527799E-6</v>
      </c>
      <c r="J60" s="9">
        <v>-4.5921367866102898</v>
      </c>
      <c r="K60" s="9">
        <v>4827</v>
      </c>
      <c r="L60" s="9">
        <v>3053.7873717060702</v>
      </c>
      <c r="M60" s="67" t="str">
        <f t="shared" si="0"/>
        <v>linear</v>
      </c>
      <c r="N60" s="134"/>
      <c r="O60" s="8" t="s">
        <v>287</v>
      </c>
      <c r="P60" s="92">
        <v>-6.67968095426138E-2</v>
      </c>
      <c r="Q60" s="93">
        <v>2.4669440172993902E-3</v>
      </c>
      <c r="R60" s="93">
        <v>-3.03112389694317</v>
      </c>
      <c r="S60" s="93">
        <v>2050</v>
      </c>
      <c r="T60" s="93">
        <v>1418.7619925195499</v>
      </c>
      <c r="U60" s="93">
        <v>-7.2498149522011099E-2</v>
      </c>
      <c r="V60" s="93">
        <v>1.01470239540523E-3</v>
      </c>
      <c r="W60" s="93">
        <v>-3.2911538456588798</v>
      </c>
      <c r="X60" s="93">
        <v>2050</v>
      </c>
      <c r="Y60" s="93">
        <v>1417.12440298311</v>
      </c>
      <c r="Z60" s="67" t="str">
        <f t="shared" si="1"/>
        <v>log</v>
      </c>
      <c r="AA60" s="139"/>
      <c r="AB60" s="8" t="s">
        <v>287</v>
      </c>
      <c r="AC60" s="98">
        <v>-0.124366162819391</v>
      </c>
      <c r="AD60" s="98">
        <v>6.5279140675842698E-13</v>
      </c>
      <c r="AE60" s="98">
        <v>-7.2176255030770804</v>
      </c>
      <c r="AF60" s="98">
        <v>3316</v>
      </c>
      <c r="AG60" s="98">
        <v>1875.92004672403</v>
      </c>
      <c r="AH60" s="98">
        <v>-0.12266996841837501</v>
      </c>
      <c r="AI60" s="98">
        <v>1.3394246051985E-12</v>
      </c>
      <c r="AJ60" s="9">
        <v>-7.1176718863028698</v>
      </c>
      <c r="AK60" s="9">
        <v>3316</v>
      </c>
      <c r="AL60" s="9">
        <v>1877.33190069286</v>
      </c>
      <c r="AM60" s="67" t="str">
        <f t="shared" si="4"/>
        <v>linear</v>
      </c>
    </row>
    <row r="61" spans="1:39">
      <c r="A61" s="134"/>
      <c r="B61" s="8" t="s">
        <v>288</v>
      </c>
      <c r="C61" s="9">
        <v>-3.4557812183804597E-2</v>
      </c>
      <c r="D61" s="9">
        <v>2.63245941945635E-2</v>
      </c>
      <c r="E61" s="9">
        <v>-2.2221877399835201</v>
      </c>
      <c r="F61" s="9">
        <v>4130</v>
      </c>
      <c r="G61" s="9">
        <v>2546.93358930048</v>
      </c>
      <c r="H61" s="9">
        <v>-3.3243540703697803E-2</v>
      </c>
      <c r="I61" s="9">
        <v>3.2609385589673197E-2</v>
      </c>
      <c r="J61" s="9">
        <v>-2.1375801532648402</v>
      </c>
      <c r="K61" s="9">
        <v>4130</v>
      </c>
      <c r="L61" s="9">
        <v>2547.3022130793402</v>
      </c>
      <c r="M61" s="67" t="str">
        <f t="shared" si="0"/>
        <v>linear</v>
      </c>
      <c r="N61" s="134"/>
      <c r="O61" s="8" t="s">
        <v>288</v>
      </c>
      <c r="P61" s="92">
        <v>-2.6094034167959201E-2</v>
      </c>
      <c r="Q61" s="93">
        <v>0.27873498715529699</v>
      </c>
      <c r="R61" s="93">
        <v>-1.08350712383702</v>
      </c>
      <c r="S61" s="93">
        <v>1723</v>
      </c>
      <c r="T61" s="93">
        <v>1150.46271999038</v>
      </c>
      <c r="U61" s="93">
        <v>-1.63812623896528E-2</v>
      </c>
      <c r="V61" s="93">
        <v>0.49655678767172801</v>
      </c>
      <c r="W61" s="93">
        <v>-0.68006164846550599</v>
      </c>
      <c r="X61" s="93">
        <v>1723</v>
      </c>
      <c r="Y61" s="93">
        <v>1151.1747116138999</v>
      </c>
      <c r="Z61" s="67" t="str">
        <f t="shared" si="1"/>
        <v>linear</v>
      </c>
      <c r="AA61" s="139"/>
      <c r="AB61" s="8" t="s">
        <v>288</v>
      </c>
      <c r="AC61" s="98">
        <v>-5.5992664455926301E-2</v>
      </c>
      <c r="AD61" s="98">
        <v>2.30013978338097E-3</v>
      </c>
      <c r="AE61" s="98">
        <v>-3.05111694999905</v>
      </c>
      <c r="AF61" s="98">
        <v>2960</v>
      </c>
      <c r="AG61" s="98">
        <v>1741.1341281320199</v>
      </c>
      <c r="AH61" s="98">
        <v>-4.8343700955642603E-2</v>
      </c>
      <c r="AI61" s="98">
        <v>8.5009323182655607E-3</v>
      </c>
      <c r="AJ61" s="9">
        <v>-2.6332606056732102</v>
      </c>
      <c r="AK61" s="9">
        <v>2960</v>
      </c>
      <c r="AL61" s="9">
        <v>1743.5044825743</v>
      </c>
      <c r="AM61" s="67" t="str">
        <f t="shared" si="4"/>
        <v>linear</v>
      </c>
    </row>
    <row r="62" spans="1:39">
      <c r="A62" s="134"/>
      <c r="B62" s="8" t="s">
        <v>289</v>
      </c>
      <c r="C62" s="9">
        <v>0.362249417288449</v>
      </c>
      <c r="D62" s="9">
        <v>1.1316621124968701E-149</v>
      </c>
      <c r="E62" s="9">
        <v>27.001792622511999</v>
      </c>
      <c r="F62" s="9">
        <v>4827</v>
      </c>
      <c r="G62" s="9">
        <v>2395.5391116567498</v>
      </c>
      <c r="H62" s="9">
        <v>0.35454455593899498</v>
      </c>
      <c r="I62" s="9">
        <v>5.0715522861073701E-143</v>
      </c>
      <c r="J62" s="9">
        <v>26.3438769331208</v>
      </c>
      <c r="K62" s="9">
        <v>4827</v>
      </c>
      <c r="L62" s="9">
        <v>2426.13986531105</v>
      </c>
      <c r="M62" s="67" t="str">
        <f t="shared" si="0"/>
        <v>linear</v>
      </c>
      <c r="N62" s="134"/>
      <c r="O62" s="8" t="s">
        <v>289</v>
      </c>
      <c r="P62" s="92">
        <v>0.15987353887157099</v>
      </c>
      <c r="Q62" s="93">
        <v>3.2262330976201201E-13</v>
      </c>
      <c r="R62" s="93">
        <v>7.33290175982098</v>
      </c>
      <c r="S62" s="93">
        <v>2050</v>
      </c>
      <c r="T62" s="93">
        <v>1374.80800644031</v>
      </c>
      <c r="U62" s="93">
        <v>0.136114126854982</v>
      </c>
      <c r="V62" s="93">
        <v>5.9817781885944605E-10</v>
      </c>
      <c r="W62" s="93">
        <v>6.2207244718048198</v>
      </c>
      <c r="X62" s="93">
        <v>2050</v>
      </c>
      <c r="Y62" s="93">
        <v>1389.56401521772</v>
      </c>
      <c r="Z62" s="67" t="str">
        <f t="shared" si="1"/>
        <v>linear</v>
      </c>
      <c r="AA62" s="139"/>
      <c r="AB62" s="8" t="s">
        <v>289</v>
      </c>
      <c r="AC62" s="98">
        <v>0.16068201332043799</v>
      </c>
      <c r="AD62" s="98">
        <v>1.24620628845129E-20</v>
      </c>
      <c r="AE62" s="98">
        <v>9.3746407385491999</v>
      </c>
      <c r="AF62" s="98">
        <v>3316</v>
      </c>
      <c r="AG62" s="98">
        <v>1840.8485902222101</v>
      </c>
      <c r="AH62" s="98">
        <v>0.152541361859445</v>
      </c>
      <c r="AI62" s="98">
        <v>9.9973094951357407E-19</v>
      </c>
      <c r="AJ62" s="9">
        <v>8.8880679231981699</v>
      </c>
      <c r="AK62" s="9">
        <v>3316</v>
      </c>
      <c r="AL62" s="9">
        <v>1849.5218464439999</v>
      </c>
      <c r="AM62" s="67" t="str">
        <f t="shared" si="4"/>
        <v>linear</v>
      </c>
    </row>
    <row r="63" spans="1:39">
      <c r="A63" s="134"/>
      <c r="B63" s="8" t="s">
        <v>290</v>
      </c>
      <c r="C63" s="9">
        <v>-9.5009026337830996E-2</v>
      </c>
      <c r="D63" s="9">
        <v>6.2213071732220406E-8</v>
      </c>
      <c r="E63" s="9">
        <v>-5.4250328595050101</v>
      </c>
      <c r="F63" s="9">
        <v>3231</v>
      </c>
      <c r="G63" s="9">
        <v>1981.99035289835</v>
      </c>
      <c r="H63" s="9">
        <v>-0.104681024683734</v>
      </c>
      <c r="I63" s="9">
        <v>2.4283658588258098E-9</v>
      </c>
      <c r="J63" s="9">
        <v>-5.9831391394821898</v>
      </c>
      <c r="K63" s="9">
        <v>3231</v>
      </c>
      <c r="L63" s="9">
        <v>1975.68310410511</v>
      </c>
      <c r="M63" s="67" t="str">
        <f t="shared" si="0"/>
        <v>log</v>
      </c>
      <c r="N63" s="134"/>
      <c r="O63" s="8" t="s">
        <v>290</v>
      </c>
      <c r="P63" s="92">
        <v>-3.4132214053099602E-2</v>
      </c>
      <c r="Q63" s="96">
        <v>0.21752280369919599</v>
      </c>
      <c r="R63" s="93">
        <v>-1.23373771772214</v>
      </c>
      <c r="S63" s="93">
        <v>1305</v>
      </c>
      <c r="T63" s="93">
        <v>809.009599347478</v>
      </c>
      <c r="U63" s="96">
        <v>-5.8578370943537197E-2</v>
      </c>
      <c r="V63" s="96">
        <v>3.4213695140818103E-2</v>
      </c>
      <c r="W63" s="93">
        <v>-2.11977102550299</v>
      </c>
      <c r="X63" s="93">
        <v>1305</v>
      </c>
      <c r="Y63" s="93">
        <v>806.04056691281005</v>
      </c>
      <c r="Z63" s="67" t="str">
        <f t="shared" si="1"/>
        <v>log</v>
      </c>
      <c r="AA63" s="139"/>
      <c r="AB63" s="8" t="s">
        <v>290</v>
      </c>
      <c r="AC63" s="98">
        <v>-9.6788701047328896E-2</v>
      </c>
      <c r="AD63" s="98">
        <v>3.23543549616954E-6</v>
      </c>
      <c r="AE63" s="98">
        <v>-4.6667599876560004</v>
      </c>
      <c r="AF63" s="98">
        <v>2303</v>
      </c>
      <c r="AG63" s="98">
        <v>1330.0090620385699</v>
      </c>
      <c r="AH63" s="98">
        <v>-0.105235714912729</v>
      </c>
      <c r="AI63" s="98">
        <v>4.1111991673530602E-7</v>
      </c>
      <c r="AJ63" s="9">
        <v>-5.0784168867171298</v>
      </c>
      <c r="AK63" s="9">
        <v>2303</v>
      </c>
      <c r="AL63" s="9">
        <v>1326.0349509523801</v>
      </c>
      <c r="AM63" s="67" t="str">
        <f t="shared" si="4"/>
        <v>log</v>
      </c>
    </row>
    <row r="64" spans="1:39">
      <c r="A64" s="134"/>
      <c r="B64" s="8" t="s">
        <v>291</v>
      </c>
      <c r="C64" s="9">
        <v>-4.8901257896200999E-2</v>
      </c>
      <c r="D64" s="9">
        <v>9.8705238658487694E-4</v>
      </c>
      <c r="E64" s="9">
        <v>-3.2963459427579198</v>
      </c>
      <c r="F64" s="9">
        <v>4533</v>
      </c>
      <c r="G64" s="9">
        <v>2812.28358341483</v>
      </c>
      <c r="H64" s="9">
        <v>-5.1945916985315102E-2</v>
      </c>
      <c r="I64" s="9">
        <v>4.66024048615418E-4</v>
      </c>
      <c r="J64" s="9">
        <v>-3.50211992711206</v>
      </c>
      <c r="K64" s="9">
        <v>4533</v>
      </c>
      <c r="L64" s="9">
        <v>2810.88758048926</v>
      </c>
      <c r="M64" s="67" t="str">
        <f t="shared" si="0"/>
        <v>log</v>
      </c>
      <c r="N64" s="134"/>
      <c r="O64" s="8" t="s">
        <v>291</v>
      </c>
      <c r="P64" s="92">
        <v>-1.36522504360003E-2</v>
      </c>
      <c r="Q64" s="96">
        <v>0.57958268859796103</v>
      </c>
      <c r="R64" s="93">
        <v>-0.55410430261453902</v>
      </c>
      <c r="S64" s="93">
        <v>1647</v>
      </c>
      <c r="T64" s="93">
        <v>1035.6712168639899</v>
      </c>
      <c r="U64" s="96">
        <v>-2.2951031771960399E-2</v>
      </c>
      <c r="V64" s="96">
        <v>0.351642183281138</v>
      </c>
      <c r="W64" s="93">
        <v>-0.93167282068822299</v>
      </c>
      <c r="X64" s="93">
        <v>1647</v>
      </c>
      <c r="Y64" s="93">
        <v>1035.1097532613901</v>
      </c>
      <c r="Z64" s="67" t="str">
        <f t="shared" si="1"/>
        <v>log</v>
      </c>
      <c r="AA64" s="152"/>
      <c r="AB64" s="69" t="s">
        <v>291</v>
      </c>
      <c r="AC64" s="99">
        <v>-0.111217387642551</v>
      </c>
      <c r="AD64" s="99">
        <v>4.6020823260587197E-10</v>
      </c>
      <c r="AE64" s="99">
        <v>-6.2520477332586504</v>
      </c>
      <c r="AF64" s="99">
        <v>3121</v>
      </c>
      <c r="AG64" s="99">
        <v>1735.08249095666</v>
      </c>
      <c r="AH64" s="99">
        <v>-8.0265532716629895E-2</v>
      </c>
      <c r="AI64" s="99">
        <v>7.0891172606911204E-6</v>
      </c>
      <c r="AJ64" s="71">
        <v>-4.4986218252906198</v>
      </c>
      <c r="AK64" s="71">
        <v>3121</v>
      </c>
      <c r="AL64" s="71">
        <v>1753.76754163686</v>
      </c>
      <c r="AM64" s="72" t="str">
        <f t="shared" si="4"/>
        <v>linear</v>
      </c>
    </row>
    <row r="65" spans="1:39">
      <c r="A65" s="134" t="s">
        <v>76</v>
      </c>
      <c r="B65" s="8" t="s">
        <v>281</v>
      </c>
      <c r="C65" s="9">
        <v>0.260078949940239</v>
      </c>
      <c r="D65" s="9">
        <v>3.6435061252355898E-76</v>
      </c>
      <c r="E65" s="9">
        <v>18.798478419170799</v>
      </c>
      <c r="F65" s="9">
        <v>4871</v>
      </c>
      <c r="G65" s="9">
        <v>2571.56363562145</v>
      </c>
      <c r="H65" s="9">
        <v>0.29354248897138502</v>
      </c>
      <c r="I65" s="9">
        <v>1.9074632085096301E-97</v>
      </c>
      <c r="J65" s="9">
        <v>21.431208643876499</v>
      </c>
      <c r="K65" s="9">
        <v>4871</v>
      </c>
      <c r="L65" s="9">
        <v>2473.76136251868</v>
      </c>
      <c r="M65" s="67" t="str">
        <f t="shared" si="0"/>
        <v>log</v>
      </c>
      <c r="N65" s="134" t="s">
        <v>295</v>
      </c>
      <c r="O65" s="8" t="s">
        <v>281</v>
      </c>
      <c r="P65" s="92">
        <v>0.247917577128934</v>
      </c>
      <c r="Q65" s="96">
        <v>4.7859307448001899E-29</v>
      </c>
      <c r="R65" s="93">
        <v>11.3669824964394</v>
      </c>
      <c r="S65" s="93">
        <v>1973</v>
      </c>
      <c r="T65" s="93">
        <v>1187.3778968993599</v>
      </c>
      <c r="U65" s="96">
        <v>0.26941898307669399</v>
      </c>
      <c r="V65" s="96">
        <v>3.4380270420868899E-34</v>
      </c>
      <c r="W65" s="93">
        <v>12.426678117685301</v>
      </c>
      <c r="X65" s="93">
        <v>1973</v>
      </c>
      <c r="Y65" s="93">
        <v>1163.83053810868</v>
      </c>
      <c r="Z65" s="67" t="str">
        <f t="shared" si="1"/>
        <v>log</v>
      </c>
      <c r="AM65" s="9"/>
    </row>
    <row r="66" spans="1:39">
      <c r="A66" s="134"/>
      <c r="B66" s="8" t="s">
        <v>283</v>
      </c>
      <c r="C66" s="9">
        <v>5.2226961920452099E-2</v>
      </c>
      <c r="D66" s="9">
        <v>2.6495377372458902E-4</v>
      </c>
      <c r="E66" s="9">
        <v>3.65003425521448</v>
      </c>
      <c r="F66" s="9">
        <v>4871</v>
      </c>
      <c r="G66" s="9">
        <v>2899.5459077191199</v>
      </c>
      <c r="H66" s="9">
        <v>0.197026079442743</v>
      </c>
      <c r="I66" s="9">
        <v>7.64031730200824E-44</v>
      </c>
      <c r="J66" s="9">
        <v>14.0258843622853</v>
      </c>
      <c r="K66" s="9">
        <v>4871</v>
      </c>
      <c r="L66" s="9">
        <v>2719.92007640357</v>
      </c>
      <c r="M66" s="67" t="str">
        <f t="shared" si="0"/>
        <v>log</v>
      </c>
      <c r="N66" s="134"/>
      <c r="O66" s="8" t="s">
        <v>283</v>
      </c>
      <c r="P66" s="92">
        <v>7.8664648280263802E-2</v>
      </c>
      <c r="Q66" s="96">
        <v>4.6366020717679998E-4</v>
      </c>
      <c r="R66" s="93">
        <v>3.50680053961994</v>
      </c>
      <c r="S66" s="93">
        <v>1975</v>
      </c>
      <c r="T66" s="93">
        <v>1301.98949107915</v>
      </c>
      <c r="U66" s="96">
        <v>0.19268912138796501</v>
      </c>
      <c r="V66" s="96">
        <v>5.4599043580661898E-18</v>
      </c>
      <c r="W66" s="93">
        <v>8.7268340019604</v>
      </c>
      <c r="X66" s="93">
        <v>1975</v>
      </c>
      <c r="Y66" s="93">
        <v>1239.4597862395999</v>
      </c>
      <c r="Z66" s="67" t="str">
        <f t="shared" si="1"/>
        <v>log</v>
      </c>
      <c r="AM66" s="9"/>
    </row>
    <row r="67" spans="1:39">
      <c r="A67" s="134"/>
      <c r="B67" s="8" t="s">
        <v>284</v>
      </c>
      <c r="C67" s="9">
        <v>6.0129245161260697E-2</v>
      </c>
      <c r="D67" s="9">
        <v>2.6672822134077401E-5</v>
      </c>
      <c r="E67" s="9">
        <v>4.2041803781719098</v>
      </c>
      <c r="F67" s="9">
        <v>4871</v>
      </c>
      <c r="G67" s="9">
        <v>2895.2055482904502</v>
      </c>
      <c r="H67" s="9">
        <v>0.13946084066159301</v>
      </c>
      <c r="I67" s="9">
        <v>1.3632089064915299E-22</v>
      </c>
      <c r="J67" s="9">
        <v>9.8293844646339998</v>
      </c>
      <c r="K67" s="9">
        <v>4871</v>
      </c>
      <c r="L67" s="9">
        <v>2817.1455702662902</v>
      </c>
      <c r="M67" s="67" t="str">
        <f t="shared" si="0"/>
        <v>log</v>
      </c>
      <c r="N67" s="134"/>
      <c r="O67" s="8" t="s">
        <v>284</v>
      </c>
      <c r="P67" s="92">
        <v>1.27473974961831E-2</v>
      </c>
      <c r="Q67" s="96">
        <v>0.57127748369606701</v>
      </c>
      <c r="R67" s="93">
        <v>0.56626583467252301</v>
      </c>
      <c r="S67" s="93">
        <v>1973</v>
      </c>
      <c r="T67" s="93">
        <v>1312.3373773457799</v>
      </c>
      <c r="U67" s="96">
        <v>3.8895244382350399E-3</v>
      </c>
      <c r="V67" s="96">
        <v>0.86285150343736206</v>
      </c>
      <c r="W67" s="93">
        <v>0.172768010540232</v>
      </c>
      <c r="X67" s="93">
        <v>1973</v>
      </c>
      <c r="Y67" s="93">
        <v>1312.6284544891</v>
      </c>
      <c r="Z67" s="67" t="str">
        <f t="shared" si="1"/>
        <v>linear</v>
      </c>
      <c r="AM67" s="9"/>
    </row>
    <row r="68" spans="1:39">
      <c r="A68" s="134"/>
      <c r="B68" s="8" t="s">
        <v>285</v>
      </c>
      <c r="C68" s="9">
        <v>-4.7101784455120303E-2</v>
      </c>
      <c r="D68" s="9">
        <v>9.2890143388624604E-4</v>
      </c>
      <c r="E68" s="9">
        <v>-3.31322719692891</v>
      </c>
      <c r="F68" s="9">
        <v>4937</v>
      </c>
      <c r="G68" s="9">
        <v>2953.1862260442399</v>
      </c>
      <c r="H68" s="9">
        <v>-3.7546674767451903E-2</v>
      </c>
      <c r="I68" s="9">
        <v>8.3158706262564698E-3</v>
      </c>
      <c r="J68" s="9">
        <v>-2.64003317496151</v>
      </c>
      <c r="K68" s="9">
        <v>4937</v>
      </c>
      <c r="L68" s="9">
        <v>2957.1882748612202</v>
      </c>
      <c r="M68" s="67" t="str">
        <f t="shared" si="0"/>
        <v>linear</v>
      </c>
      <c r="N68" s="134"/>
      <c r="O68" s="8" t="s">
        <v>285</v>
      </c>
      <c r="P68" s="92">
        <v>-3.16405713949423E-3</v>
      </c>
      <c r="Q68" s="93">
        <v>0.88604413995607501</v>
      </c>
      <c r="R68" s="93">
        <v>-0.14332936273688701</v>
      </c>
      <c r="S68" s="93">
        <v>2052</v>
      </c>
      <c r="T68" s="93">
        <v>1393.50536414457</v>
      </c>
      <c r="U68" s="93">
        <v>-2.1239933830069401E-2</v>
      </c>
      <c r="V68" s="93">
        <v>0.33597967445335403</v>
      </c>
      <c r="W68" s="93">
        <v>-0.96236500565411598</v>
      </c>
      <c r="X68" s="93">
        <v>2052</v>
      </c>
      <c r="Y68" s="93">
        <v>1392.5990874331601</v>
      </c>
      <c r="Z68" s="67" t="str">
        <f t="shared" si="1"/>
        <v>log</v>
      </c>
      <c r="AM68" s="9"/>
    </row>
    <row r="69" spans="1:39">
      <c r="A69" s="134"/>
      <c r="B69" s="8" t="s">
        <v>286</v>
      </c>
      <c r="C69" s="9">
        <v>-7.9681128814711205E-2</v>
      </c>
      <c r="D69" s="9">
        <v>2.0546984137490901E-8</v>
      </c>
      <c r="E69" s="9">
        <v>-5.6165563775387604</v>
      </c>
      <c r="F69" s="9">
        <v>4937</v>
      </c>
      <c r="G69" s="9">
        <v>2932.69786794637</v>
      </c>
      <c r="H69" s="9">
        <v>-7.3279624733271403E-2</v>
      </c>
      <c r="I69" s="9">
        <v>2.5285304339290599E-7</v>
      </c>
      <c r="J69" s="9">
        <v>-5.1627845534490397</v>
      </c>
      <c r="K69" s="9">
        <v>4937</v>
      </c>
      <c r="L69" s="9">
        <v>2937.5625373614898</v>
      </c>
      <c r="M69" s="67" t="str">
        <f t="shared" si="0"/>
        <v>linear</v>
      </c>
      <c r="N69" s="134"/>
      <c r="O69" s="8" t="s">
        <v>286</v>
      </c>
      <c r="P69" s="8">
        <v>-1.8652154288244498E-2</v>
      </c>
      <c r="Q69" s="93">
        <v>0.42494501875510998</v>
      </c>
      <c r="R69" s="93">
        <v>-0.79805000266388804</v>
      </c>
      <c r="S69" s="93">
        <v>1830</v>
      </c>
      <c r="T69" s="93">
        <v>1136.5916662951399</v>
      </c>
      <c r="U69" s="93">
        <v>-3.5537600572620801E-2</v>
      </c>
      <c r="V69" s="93">
        <v>0.128380882773273</v>
      </c>
      <c r="W69" s="93">
        <v>-1.52120610532487</v>
      </c>
      <c r="X69" s="93">
        <v>1830</v>
      </c>
      <c r="Y69" s="93">
        <v>1134.9140016338199</v>
      </c>
      <c r="Z69" s="67" t="str">
        <f t="shared" si="1"/>
        <v>log</v>
      </c>
      <c r="AM69" s="9"/>
    </row>
    <row r="70" spans="1:39">
      <c r="A70" s="134"/>
      <c r="B70" s="8" t="s">
        <v>287</v>
      </c>
      <c r="C70" s="9">
        <v>-7.9681150829414404E-2</v>
      </c>
      <c r="D70" s="9">
        <v>2.0546799697203801E-8</v>
      </c>
      <c r="E70" s="9">
        <v>-5.6165579392244904</v>
      </c>
      <c r="F70" s="9">
        <v>4937</v>
      </c>
      <c r="G70" s="9">
        <v>2932.6978505080901</v>
      </c>
      <c r="H70" s="9">
        <v>-7.3279855197849603E-2</v>
      </c>
      <c r="I70" s="9">
        <v>2.5283110398704702E-7</v>
      </c>
      <c r="J70" s="9">
        <v>-5.1628008780797296</v>
      </c>
      <c r="K70" s="9">
        <v>4937</v>
      </c>
      <c r="L70" s="9">
        <v>2937.56236963736</v>
      </c>
      <c r="M70" s="67" t="str">
        <f t="shared" si="0"/>
        <v>linear</v>
      </c>
      <c r="N70" s="134"/>
      <c r="O70" s="8" t="s">
        <v>287</v>
      </c>
      <c r="P70" s="92">
        <v>-2.25575294570045E-2</v>
      </c>
      <c r="Q70" s="93">
        <v>0.30685701060854298</v>
      </c>
      <c r="R70" s="93">
        <v>-1.0220937512866799</v>
      </c>
      <c r="S70" s="93">
        <v>2052</v>
      </c>
      <c r="T70" s="93">
        <v>1392.48049962346</v>
      </c>
      <c r="U70" s="93">
        <v>-2.55722701455358E-2</v>
      </c>
      <c r="V70" s="93">
        <v>0.24668177231077901</v>
      </c>
      <c r="W70" s="93">
        <v>-1.15877738237975</v>
      </c>
      <c r="X70" s="93">
        <v>2052</v>
      </c>
      <c r="Y70" s="93">
        <v>1392.1822931791201</v>
      </c>
      <c r="Z70" s="67" t="str">
        <f t="shared" si="1"/>
        <v>log</v>
      </c>
      <c r="AM70" s="9"/>
    </row>
    <row r="71" spans="1:39">
      <c r="A71" s="134"/>
      <c r="B71" s="8" t="s">
        <v>288</v>
      </c>
      <c r="C71" s="9">
        <v>-3.4196765408092702E-2</v>
      </c>
      <c r="D71" s="9">
        <v>2.6426578815809999E-2</v>
      </c>
      <c r="E71" s="9">
        <v>-2.2206662646381199</v>
      </c>
      <c r="F71" s="9">
        <v>4212</v>
      </c>
      <c r="G71" s="9">
        <v>2494.97134981199</v>
      </c>
      <c r="H71" s="9">
        <v>-2.9356843722125998E-2</v>
      </c>
      <c r="I71" s="9">
        <v>5.6708031598628902E-2</v>
      </c>
      <c r="J71" s="9">
        <v>-1.9060784252348499</v>
      </c>
      <c r="K71" s="9">
        <v>4212</v>
      </c>
      <c r="L71" s="9">
        <v>2496.26887079775</v>
      </c>
      <c r="M71" s="67" t="str">
        <f t="shared" si="0"/>
        <v>linear</v>
      </c>
      <c r="N71" s="134"/>
      <c r="O71" s="8" t="s">
        <v>288</v>
      </c>
      <c r="P71" s="92">
        <v>5.4739001474596897E-3</v>
      </c>
      <c r="Q71" s="93">
        <v>0.81997247130325301</v>
      </c>
      <c r="R71" s="93">
        <v>0.22761499747206199</v>
      </c>
      <c r="S71" s="93">
        <v>1729</v>
      </c>
      <c r="T71" s="93">
        <v>1120.05236309477</v>
      </c>
      <c r="U71" s="93">
        <v>1.1755197920120501E-2</v>
      </c>
      <c r="V71" s="93">
        <v>0.625024373080176</v>
      </c>
      <c r="W71" s="93">
        <v>0.48882954936572298</v>
      </c>
      <c r="X71" s="93">
        <v>1729</v>
      </c>
      <c r="Y71" s="93">
        <v>1119.8650166276</v>
      </c>
      <c r="Z71" s="67" t="str">
        <f t="shared" si="1"/>
        <v>log</v>
      </c>
      <c r="AM71" s="9"/>
    </row>
    <row r="72" spans="1:39">
      <c r="A72" s="134"/>
      <c r="B72" s="8" t="s">
        <v>289</v>
      </c>
      <c r="C72" s="9">
        <v>0.29720052984912199</v>
      </c>
      <c r="D72" s="9">
        <v>2.77125778884448E-101</v>
      </c>
      <c r="E72" s="9">
        <v>21.870659115766099</v>
      </c>
      <c r="F72" s="9">
        <v>4937</v>
      </c>
      <c r="G72" s="9">
        <v>2507.4210785428199</v>
      </c>
      <c r="H72" s="9">
        <v>0.286294568283676</v>
      </c>
      <c r="I72" s="9">
        <v>8.2397886160897903E-94</v>
      </c>
      <c r="J72" s="9">
        <v>20.9949552458807</v>
      </c>
      <c r="K72" s="9">
        <v>4937</v>
      </c>
      <c r="L72" s="9">
        <v>2541.77610878108</v>
      </c>
      <c r="M72" s="67" t="str">
        <f t="shared" si="0"/>
        <v>linear</v>
      </c>
      <c r="N72" s="134"/>
      <c r="O72" s="8" t="s">
        <v>289</v>
      </c>
      <c r="P72" s="92">
        <v>8.5978801542855698E-2</v>
      </c>
      <c r="Q72" s="93">
        <v>9.5596071317865104E-5</v>
      </c>
      <c r="R72" s="93">
        <v>3.9092303098985299</v>
      </c>
      <c r="S72" s="93">
        <v>2052</v>
      </c>
      <c r="T72" s="93">
        <v>1378.2856311125399</v>
      </c>
      <c r="U72" s="93">
        <v>6.5714915150304504E-2</v>
      </c>
      <c r="V72" s="93">
        <v>2.8855075999840202E-3</v>
      </c>
      <c r="W72" s="93">
        <v>2.9832688941968</v>
      </c>
      <c r="X72" s="93">
        <v>2052</v>
      </c>
      <c r="Y72" s="93">
        <v>1384.6366230671499</v>
      </c>
      <c r="Z72" s="67" t="str">
        <f t="shared" si="1"/>
        <v>linear</v>
      </c>
      <c r="AM72" s="9"/>
    </row>
    <row r="73" spans="1:39">
      <c r="A73" s="134"/>
      <c r="B73" s="8" t="s">
        <v>290</v>
      </c>
      <c r="C73" s="9">
        <v>-6.8842692513859799E-2</v>
      </c>
      <c r="D73" s="9">
        <v>7.7337482849817294E-5</v>
      </c>
      <c r="E73" s="9">
        <v>-3.9575039804352001</v>
      </c>
      <c r="F73" s="9">
        <v>3289</v>
      </c>
      <c r="G73" s="9">
        <v>1919.8345063980801</v>
      </c>
      <c r="H73" s="9">
        <v>-5.4801243812026598E-2</v>
      </c>
      <c r="I73" s="9">
        <v>1.6610667047111101E-3</v>
      </c>
      <c r="J73" s="9">
        <v>-3.1475704910201401</v>
      </c>
      <c r="K73" s="9">
        <v>3289</v>
      </c>
      <c r="L73" s="9">
        <v>1925.5703494100601</v>
      </c>
      <c r="M73" s="67" t="str">
        <f t="shared" si="0"/>
        <v>linear</v>
      </c>
      <c r="N73" s="134"/>
      <c r="O73" s="8" t="s">
        <v>290</v>
      </c>
      <c r="P73" s="92">
        <v>-2.6457996654275399E-2</v>
      </c>
      <c r="Q73" s="93">
        <v>0.33992818412862003</v>
      </c>
      <c r="R73" s="93">
        <v>-0.95465767259337897</v>
      </c>
      <c r="S73" s="93">
        <v>1301</v>
      </c>
      <c r="T73" s="93">
        <v>772.55242724628204</v>
      </c>
      <c r="U73" s="93">
        <v>-3.7123040669029897E-2</v>
      </c>
      <c r="V73" s="93">
        <v>0.18050254373424299</v>
      </c>
      <c r="W73" s="93">
        <v>-1.3399285809275501</v>
      </c>
      <c r="X73" s="93">
        <v>1301</v>
      </c>
      <c r="Y73" s="93">
        <v>771.66795096333999</v>
      </c>
      <c r="Z73" s="67" t="str">
        <f t="shared" si="1"/>
        <v>log</v>
      </c>
      <c r="AM73" s="9"/>
    </row>
    <row r="74" spans="1:39">
      <c r="A74" s="134"/>
      <c r="B74" s="8" t="s">
        <v>291</v>
      </c>
      <c r="C74" s="9">
        <v>-1.1182711095376E-2</v>
      </c>
      <c r="D74" s="9">
        <v>0.44676573990385798</v>
      </c>
      <c r="E74" s="9">
        <v>-0.76088294933562906</v>
      </c>
      <c r="F74" s="9">
        <v>4629</v>
      </c>
      <c r="G74" s="9">
        <v>2719.8197368265301</v>
      </c>
      <c r="H74" s="9">
        <v>-2.89622743797458E-2</v>
      </c>
      <c r="I74" s="9">
        <v>4.8746054793141397E-2</v>
      </c>
      <c r="J74" s="9">
        <v>-1.9713261204080501</v>
      </c>
      <c r="K74" s="9">
        <v>4629</v>
      </c>
      <c r="L74" s="9">
        <v>2716.51271892969</v>
      </c>
      <c r="M74" s="67" t="str">
        <f t="shared" si="0"/>
        <v>log</v>
      </c>
      <c r="N74" s="134"/>
      <c r="O74" s="8" t="s">
        <v>291</v>
      </c>
      <c r="P74" s="92">
        <v>6.9304955672108998E-3</v>
      </c>
      <c r="Q74" s="93">
        <v>0.77867062831010503</v>
      </c>
      <c r="R74" s="93">
        <v>0.28109794550763401</v>
      </c>
      <c r="S74" s="93">
        <v>1645</v>
      </c>
      <c r="T74" s="93">
        <v>974.76955863147305</v>
      </c>
      <c r="U74" s="93">
        <v>-1.8674032245228199E-2</v>
      </c>
      <c r="V74" s="93">
        <v>0.44884407511580798</v>
      </c>
      <c r="W74" s="93">
        <v>-0.757524689728304</v>
      </c>
      <c r="X74" s="93">
        <v>1645</v>
      </c>
      <c r="Y74" s="93">
        <v>974.27422770533803</v>
      </c>
      <c r="Z74" s="67" t="str">
        <f t="shared" si="1"/>
        <v>log</v>
      </c>
      <c r="AM74" s="9"/>
    </row>
    <row r="75" spans="1:39">
      <c r="A75" s="134" t="s">
        <v>50</v>
      </c>
      <c r="B75" s="8" t="s">
        <v>281</v>
      </c>
      <c r="C75" s="9">
        <v>0.25237022343183702</v>
      </c>
      <c r="D75" s="9">
        <v>5.25134592102479E-71</v>
      </c>
      <c r="E75" s="9">
        <v>18.114739796020501</v>
      </c>
      <c r="F75" s="9">
        <v>4824</v>
      </c>
      <c r="G75" s="9">
        <v>2705.7248992037398</v>
      </c>
      <c r="H75" s="9">
        <v>0.29070310853437697</v>
      </c>
      <c r="I75" s="9">
        <v>1.27713796197762E-94</v>
      </c>
      <c r="J75" s="9">
        <v>21.102121491103599</v>
      </c>
      <c r="K75" s="9">
        <v>4824</v>
      </c>
      <c r="L75" s="9">
        <v>2597.2145188650502</v>
      </c>
      <c r="M75" s="67" t="str">
        <f t="shared" si="0"/>
        <v>log</v>
      </c>
      <c r="N75" s="134" t="s">
        <v>296</v>
      </c>
      <c r="O75" s="8" t="s">
        <v>281</v>
      </c>
      <c r="P75" s="92">
        <v>0.24364496352674</v>
      </c>
      <c r="Q75" s="96">
        <v>2.6959841107864699E-28</v>
      </c>
      <c r="R75" s="93">
        <v>11.203759318059699</v>
      </c>
      <c r="S75" s="93">
        <v>1989</v>
      </c>
      <c r="T75" s="93">
        <v>1227.2817984201299</v>
      </c>
      <c r="U75" s="96">
        <v>0.28368947645071302</v>
      </c>
      <c r="V75" s="96">
        <v>3.6223685618165301E-38</v>
      </c>
      <c r="W75" s="93">
        <v>13.1941057658643</v>
      </c>
      <c r="X75" s="93">
        <v>1989</v>
      </c>
      <c r="Y75" s="93">
        <v>1182.07545633981</v>
      </c>
      <c r="Z75" s="67" t="str">
        <f t="shared" si="1"/>
        <v>log</v>
      </c>
      <c r="AM75" s="9"/>
    </row>
    <row r="76" spans="1:39">
      <c r="A76" s="134"/>
      <c r="B76" s="8" t="s">
        <v>283</v>
      </c>
      <c r="C76" s="9">
        <v>3.4172393004523599E-2</v>
      </c>
      <c r="D76" s="9">
        <v>1.7595854576366601E-2</v>
      </c>
      <c r="E76" s="9">
        <v>2.3748313005578501</v>
      </c>
      <c r="F76" s="9">
        <v>4824</v>
      </c>
      <c r="G76" s="9">
        <v>3017.68239062985</v>
      </c>
      <c r="H76" s="9">
        <v>0.179118862146976</v>
      </c>
      <c r="I76" s="9">
        <v>4.41901257507562E-36</v>
      </c>
      <c r="J76" s="9">
        <v>12.6452098111354</v>
      </c>
      <c r="K76" s="9">
        <v>4824</v>
      </c>
      <c r="L76" s="9">
        <v>2865.9476905347801</v>
      </c>
      <c r="M76" s="67" t="str">
        <f t="shared" si="0"/>
        <v>log</v>
      </c>
      <c r="N76" s="134"/>
      <c r="O76" s="8" t="s">
        <v>283</v>
      </c>
      <c r="P76" s="92">
        <v>4.6065623427489398E-2</v>
      </c>
      <c r="Q76" s="96">
        <v>3.9752610946616598E-2</v>
      </c>
      <c r="R76" s="93">
        <v>2.0576611986608699</v>
      </c>
      <c r="S76" s="93">
        <v>1991</v>
      </c>
      <c r="T76" s="93">
        <v>1346.47600881017</v>
      </c>
      <c r="U76" s="96">
        <v>0.21327323446791499</v>
      </c>
      <c r="V76" s="96">
        <v>6.2012080894778802E-22</v>
      </c>
      <c r="W76" s="93">
        <v>9.7404879661858406</v>
      </c>
      <c r="X76" s="93">
        <v>1991</v>
      </c>
      <c r="Y76" s="93">
        <v>1257.9307664841699</v>
      </c>
      <c r="Z76" s="67" t="str">
        <f t="shared" si="1"/>
        <v>log</v>
      </c>
      <c r="AM76" s="9"/>
    </row>
    <row r="77" spans="1:39">
      <c r="A77" s="134"/>
      <c r="B77" s="8" t="s">
        <v>284</v>
      </c>
      <c r="C77" s="9">
        <v>3.3756815956079503E-2</v>
      </c>
      <c r="D77" s="9">
        <v>1.9020589948766601E-2</v>
      </c>
      <c r="E77" s="9">
        <v>2.3459173691402699</v>
      </c>
      <c r="F77" s="9">
        <v>4824</v>
      </c>
      <c r="G77" s="9">
        <v>3017.8187850917302</v>
      </c>
      <c r="H77" s="9">
        <v>0.12733710693459499</v>
      </c>
      <c r="I77" s="9">
        <v>6.6913351176678897E-19</v>
      </c>
      <c r="J77" s="9">
        <v>8.9167886365938092</v>
      </c>
      <c r="K77" s="9">
        <v>4824</v>
      </c>
      <c r="L77" s="9">
        <v>2944.4275644894101</v>
      </c>
      <c r="M77" s="67" t="str">
        <f t="shared" si="0"/>
        <v>log</v>
      </c>
      <c r="N77" s="134"/>
      <c r="O77" s="8" t="s">
        <v>284</v>
      </c>
      <c r="P77" s="92">
        <v>8.0019565941813703E-4</v>
      </c>
      <c r="Q77" s="93">
        <v>0.97153527628765302</v>
      </c>
      <c r="R77" s="93">
        <v>3.5687302478172998E-2</v>
      </c>
      <c r="S77" s="93">
        <v>1989</v>
      </c>
      <c r="T77" s="93">
        <v>1349.1254102312701</v>
      </c>
      <c r="U77" s="93">
        <v>-9.9576110847204094E-3</v>
      </c>
      <c r="V77" s="93">
        <v>0.65700875848651397</v>
      </c>
      <c r="W77" s="93">
        <v>-0.44411361120397302</v>
      </c>
      <c r="X77" s="93">
        <v>1989</v>
      </c>
      <c r="Y77" s="93">
        <v>1348.92925965626</v>
      </c>
      <c r="Z77" s="67" t="str">
        <f t="shared" si="1"/>
        <v>log</v>
      </c>
      <c r="AM77" s="9"/>
    </row>
    <row r="78" spans="1:39">
      <c r="A78" s="134"/>
      <c r="B78" s="8" t="s">
        <v>285</v>
      </c>
      <c r="C78" s="9">
        <v>-0.120534868417843</v>
      </c>
      <c r="D78" s="9">
        <v>2.7515064037156299E-17</v>
      </c>
      <c r="E78" s="9">
        <v>-8.4881269673195607</v>
      </c>
      <c r="F78" s="9">
        <v>4887</v>
      </c>
      <c r="G78" s="9">
        <v>3003.7589654917901</v>
      </c>
      <c r="H78" s="9">
        <v>-0.117522534275247</v>
      </c>
      <c r="I78" s="9">
        <v>1.66800736446669E-16</v>
      </c>
      <c r="J78" s="9">
        <v>-8.2729873601197692</v>
      </c>
      <c r="K78" s="9">
        <v>4887</v>
      </c>
      <c r="L78" s="9">
        <v>3007.3153024711</v>
      </c>
      <c r="M78" s="67" t="str">
        <f t="shared" si="0"/>
        <v>linear</v>
      </c>
      <c r="N78" s="134"/>
      <c r="O78" s="8" t="s">
        <v>285</v>
      </c>
      <c r="P78" s="92">
        <v>-3.2808702330853E-2</v>
      </c>
      <c r="Q78" s="93">
        <v>0.134890938543898</v>
      </c>
      <c r="R78" s="93">
        <v>-1.4956727919544599</v>
      </c>
      <c r="S78" s="93">
        <v>2076</v>
      </c>
      <c r="T78" s="93">
        <v>1429.1630415479899</v>
      </c>
      <c r="U78" s="93">
        <v>-5.4900798691656497E-2</v>
      </c>
      <c r="V78" s="93">
        <v>1.2313177900033299E-2</v>
      </c>
      <c r="W78" s="93">
        <v>-2.5052312967514601</v>
      </c>
      <c r="X78" s="93">
        <v>2076</v>
      </c>
      <c r="Y78" s="93">
        <v>1425.1282750963901</v>
      </c>
      <c r="Z78" s="67" t="str">
        <f t="shared" si="1"/>
        <v>log</v>
      </c>
      <c r="AM78" s="9"/>
    </row>
    <row r="79" spans="1:39">
      <c r="A79" s="134"/>
      <c r="B79" s="8" t="s">
        <v>286</v>
      </c>
      <c r="C79" s="9">
        <v>-0.100504498232952</v>
      </c>
      <c r="D79" s="9">
        <v>1.8752862217099598E-12</v>
      </c>
      <c r="E79" s="9">
        <v>-7.0617324660008398</v>
      </c>
      <c r="F79" s="9">
        <v>4887</v>
      </c>
      <c r="G79" s="9">
        <v>3025.6749440786298</v>
      </c>
      <c r="H79" s="9">
        <v>-9.0172708292239195E-2</v>
      </c>
      <c r="I79" s="9">
        <v>2.6797126310805002E-10</v>
      </c>
      <c r="J79" s="9">
        <v>-6.3294963010236698</v>
      </c>
      <c r="K79" s="9">
        <v>4887</v>
      </c>
      <c r="L79" s="9">
        <v>3035.39506734616</v>
      </c>
      <c r="M79" s="67" t="str">
        <f t="shared" si="0"/>
        <v>linear</v>
      </c>
      <c r="N79" s="134"/>
      <c r="O79" s="8" t="s">
        <v>286</v>
      </c>
      <c r="P79" s="8">
        <v>-4.3247259107644202E-2</v>
      </c>
      <c r="Q79" s="93">
        <v>6.2921214731726405E-2</v>
      </c>
      <c r="R79" s="93">
        <v>-1.8608702294131401</v>
      </c>
      <c r="S79" s="93">
        <v>1848</v>
      </c>
      <c r="T79" s="93">
        <v>1139.3726348745299</v>
      </c>
      <c r="U79" s="93">
        <v>-5.7139165119223199E-2</v>
      </c>
      <c r="V79" s="93">
        <v>1.39714885209792E-2</v>
      </c>
      <c r="W79" s="93">
        <v>-2.4603392463275</v>
      </c>
      <c r="X79" s="93">
        <v>1848</v>
      </c>
      <c r="Y79" s="93">
        <v>1136.78605942584</v>
      </c>
      <c r="Z79" s="67" t="str">
        <f t="shared" si="1"/>
        <v>log</v>
      </c>
      <c r="AM79" s="9"/>
    </row>
    <row r="80" spans="1:39">
      <c r="A80" s="134"/>
      <c r="B80" s="8" t="s">
        <v>287</v>
      </c>
      <c r="C80" s="9">
        <v>-0.100504878993421</v>
      </c>
      <c r="D80" s="9">
        <v>1.87492512581033E-12</v>
      </c>
      <c r="E80" s="9">
        <v>-7.06175949231499</v>
      </c>
      <c r="F80" s="9">
        <v>4887</v>
      </c>
      <c r="G80" s="9">
        <v>3025.6745660737402</v>
      </c>
      <c r="H80" s="9">
        <v>-9.0173888466959007E-2</v>
      </c>
      <c r="I80" s="9">
        <v>2.67827444438918E-10</v>
      </c>
      <c r="J80" s="9">
        <v>-6.3295798201895899</v>
      </c>
      <c r="K80" s="9">
        <v>4887</v>
      </c>
      <c r="L80" s="9">
        <v>3035.3940182384599</v>
      </c>
      <c r="M80" s="67" t="str">
        <f t="shared" ref="M80:M143" si="5">IF(L80&lt;G80,"log","linear")</f>
        <v>linear</v>
      </c>
      <c r="N80" s="134"/>
      <c r="O80" s="8" t="s">
        <v>287</v>
      </c>
      <c r="P80" s="92">
        <v>-5.9635600634087897E-2</v>
      </c>
      <c r="Q80" s="93">
        <v>6.54244912015285E-3</v>
      </c>
      <c r="R80" s="93">
        <v>-2.7220300311811001</v>
      </c>
      <c r="S80" s="93">
        <v>2076</v>
      </c>
      <c r="T80" s="93">
        <v>1423.99764637818</v>
      </c>
      <c r="U80" s="93">
        <v>-5.8534682443302198E-2</v>
      </c>
      <c r="V80" s="93">
        <v>7.6079368605580198E-3</v>
      </c>
      <c r="W80" s="93">
        <v>-2.6716049058060398</v>
      </c>
      <c r="X80" s="93">
        <v>2076</v>
      </c>
      <c r="Y80" s="93">
        <v>1424.2689326377499</v>
      </c>
      <c r="Z80" s="67" t="str">
        <f t="shared" ref="Z80:Z104" si="6">IF(Y80&lt;T80,"log","linear")</f>
        <v>linear</v>
      </c>
      <c r="AM80" s="9"/>
    </row>
    <row r="81" spans="1:39">
      <c r="A81" s="134"/>
      <c r="B81" s="8" t="s">
        <v>288</v>
      </c>
      <c r="C81" s="9">
        <v>-6.5302256610579201E-2</v>
      </c>
      <c r="D81" s="9">
        <v>2.37095166419029E-5</v>
      </c>
      <c r="E81" s="9">
        <v>-4.2315185823017396</v>
      </c>
      <c r="F81" s="9">
        <v>4181</v>
      </c>
      <c r="G81" s="9">
        <v>2609.9431523487101</v>
      </c>
      <c r="H81" s="9">
        <v>-5.2544653299499297E-2</v>
      </c>
      <c r="I81" s="9">
        <v>6.7455637900100699E-4</v>
      </c>
      <c r="J81" s="9">
        <v>-3.40227155631103</v>
      </c>
      <c r="K81" s="9">
        <v>4181</v>
      </c>
      <c r="L81" s="9">
        <v>2616.2542290126798</v>
      </c>
      <c r="M81" s="67" t="str">
        <f t="shared" si="5"/>
        <v>linear</v>
      </c>
      <c r="N81" s="134"/>
      <c r="O81" s="8" t="s">
        <v>288</v>
      </c>
      <c r="P81" s="92">
        <v>-2.68814550802721E-2</v>
      </c>
      <c r="Q81" s="93">
        <v>0.26199928811276701</v>
      </c>
      <c r="R81" s="93">
        <v>-1.12204203916623</v>
      </c>
      <c r="S81" s="93">
        <v>1741</v>
      </c>
      <c r="T81" s="93">
        <v>1143.4449315762199</v>
      </c>
      <c r="U81" s="93">
        <v>-3.6617929562891498E-2</v>
      </c>
      <c r="V81" s="93">
        <v>0.12646613423137201</v>
      </c>
      <c r="W81" s="93">
        <v>-1.52891919364185</v>
      </c>
      <c r="X81" s="93">
        <v>1741</v>
      </c>
      <c r="Y81" s="93">
        <v>1142.3661911383001</v>
      </c>
      <c r="Z81" s="67" t="str">
        <f t="shared" si="6"/>
        <v>log</v>
      </c>
      <c r="AM81" s="9"/>
    </row>
    <row r="82" spans="1:39">
      <c r="A82" s="134"/>
      <c r="B82" s="8" t="s">
        <v>289</v>
      </c>
      <c r="C82" s="9">
        <v>0.39009335595773198</v>
      </c>
      <c r="D82" s="9">
        <v>1.9261953247475099E-177</v>
      </c>
      <c r="E82" s="9">
        <v>29.616658455925201</v>
      </c>
      <c r="F82" s="9">
        <v>4887</v>
      </c>
      <c r="G82" s="9">
        <v>2268.2419665316302</v>
      </c>
      <c r="H82" s="9">
        <v>0.37953423320739998</v>
      </c>
      <c r="I82" s="9">
        <v>2.6299322696399301E-167</v>
      </c>
      <c r="J82" s="9">
        <v>28.677875202254</v>
      </c>
      <c r="K82" s="9">
        <v>4887</v>
      </c>
      <c r="L82" s="9">
        <v>2314.8808384425902</v>
      </c>
      <c r="M82" s="67" t="str">
        <f t="shared" si="5"/>
        <v>linear</v>
      </c>
      <c r="N82" s="134"/>
      <c r="O82" s="8" t="s">
        <v>289</v>
      </c>
      <c r="P82" s="92">
        <v>9.8146349344702496E-2</v>
      </c>
      <c r="Q82" s="93">
        <v>7.3897414910415601E-6</v>
      </c>
      <c r="R82" s="93">
        <v>4.4935510494806996</v>
      </c>
      <c r="S82" s="93">
        <v>2076</v>
      </c>
      <c r="T82" s="93">
        <v>1411.28723395921</v>
      </c>
      <c r="U82" s="93">
        <v>8.7316992430187507E-2</v>
      </c>
      <c r="V82" s="93">
        <v>6.7317883001137696E-5</v>
      </c>
      <c r="W82" s="93">
        <v>3.9936902029200398</v>
      </c>
      <c r="X82" s="93">
        <v>2076</v>
      </c>
      <c r="Y82" s="93">
        <v>1415.4971167280501</v>
      </c>
      <c r="Z82" s="67" t="str">
        <f t="shared" si="6"/>
        <v>linear</v>
      </c>
      <c r="AM82" s="9"/>
    </row>
    <row r="83" spans="1:39">
      <c r="A83" s="134"/>
      <c r="B83" s="8" t="s">
        <v>290</v>
      </c>
      <c r="C83" s="9">
        <v>-0.112889235175125</v>
      </c>
      <c r="D83" s="9">
        <v>9.3165674167387503E-11</v>
      </c>
      <c r="E83" s="9">
        <v>-6.4989662670928201</v>
      </c>
      <c r="F83" s="9">
        <v>3272</v>
      </c>
      <c r="G83" s="9">
        <v>2022.8061365425899</v>
      </c>
      <c r="H83" s="9">
        <v>-0.137467628911077</v>
      </c>
      <c r="I83" s="9">
        <v>2.78295049879516E-15</v>
      </c>
      <c r="J83" s="9">
        <v>-7.9387086702232397</v>
      </c>
      <c r="K83" s="9">
        <v>3272</v>
      </c>
      <c r="L83" s="9">
        <v>2002.33608916353</v>
      </c>
      <c r="M83" s="67" t="str">
        <f t="shared" si="5"/>
        <v>log</v>
      </c>
      <c r="N83" s="134"/>
      <c r="O83" s="8" t="s">
        <v>290</v>
      </c>
      <c r="P83" s="92">
        <v>-5.2558862588061597E-2</v>
      </c>
      <c r="Q83" s="93">
        <v>5.7100975967001602E-2</v>
      </c>
      <c r="R83" s="93">
        <v>-1.9042171247139801</v>
      </c>
      <c r="S83" s="93">
        <v>1309</v>
      </c>
      <c r="T83" s="93">
        <v>841.75170746444803</v>
      </c>
      <c r="U83" s="93">
        <v>-8.8971676384677706E-2</v>
      </c>
      <c r="V83" s="93">
        <v>1.2606647081747501E-3</v>
      </c>
      <c r="W83" s="93">
        <v>-3.2318214947672499</v>
      </c>
      <c r="X83" s="93">
        <v>1309</v>
      </c>
      <c r="Y83" s="93">
        <v>834.95915408459803</v>
      </c>
      <c r="Z83" s="67" t="str">
        <f t="shared" si="6"/>
        <v>log</v>
      </c>
      <c r="AM83" s="9"/>
    </row>
    <row r="84" spans="1:39">
      <c r="A84" s="134"/>
      <c r="B84" s="8" t="s">
        <v>291</v>
      </c>
      <c r="C84" s="9">
        <v>-6.5756628565546399E-2</v>
      </c>
      <c r="D84" s="9">
        <v>8.1016633230951099E-6</v>
      </c>
      <c r="E84" s="9">
        <v>-4.4675612401577904</v>
      </c>
      <c r="F84" s="9">
        <v>4596</v>
      </c>
      <c r="G84" s="9">
        <v>2846.0257192579702</v>
      </c>
      <c r="H84" s="9">
        <v>-6.7889742498285E-2</v>
      </c>
      <c r="I84" s="9">
        <v>4.0740214612032999E-6</v>
      </c>
      <c r="J84" s="9">
        <v>-4.61314728164907</v>
      </c>
      <c r="K84" s="9">
        <v>4596</v>
      </c>
      <c r="L84" s="9">
        <v>2844.7090269342498</v>
      </c>
      <c r="M84" s="67" t="str">
        <f t="shared" si="5"/>
        <v>log</v>
      </c>
      <c r="N84" s="134"/>
      <c r="O84" s="8" t="s">
        <v>291</v>
      </c>
      <c r="P84" s="92">
        <v>-1.29657857624167E-2</v>
      </c>
      <c r="Q84" s="93">
        <v>0.59835008620909103</v>
      </c>
      <c r="R84" s="93">
        <v>-0.52687656990988696</v>
      </c>
      <c r="S84" s="93">
        <v>1651</v>
      </c>
      <c r="T84" s="93">
        <v>999.436874550585</v>
      </c>
      <c r="U84" s="93">
        <v>-3.93291304865633E-2</v>
      </c>
      <c r="V84" s="93">
        <v>0.10995013358455701</v>
      </c>
      <c r="W84" s="93">
        <v>-1.59927821211298</v>
      </c>
      <c r="X84" s="93">
        <v>1651</v>
      </c>
      <c r="Y84" s="93">
        <v>997.15597874492903</v>
      </c>
      <c r="Z84" s="67" t="str">
        <f t="shared" si="6"/>
        <v>log</v>
      </c>
      <c r="AM84" s="9"/>
    </row>
    <row r="85" spans="1:39">
      <c r="A85" s="134" t="s">
        <v>175</v>
      </c>
      <c r="B85" s="8" t="s">
        <v>281</v>
      </c>
      <c r="C85" s="9">
        <v>0.25969819056026899</v>
      </c>
      <c r="D85" s="9">
        <v>1.1900837572565501E-75</v>
      </c>
      <c r="E85" s="9">
        <v>18.732324031452698</v>
      </c>
      <c r="F85" s="9">
        <v>4852</v>
      </c>
      <c r="G85" s="9">
        <v>-14943.553560059299</v>
      </c>
      <c r="H85" s="9">
        <v>0.20470463111894999</v>
      </c>
      <c r="I85" s="9">
        <v>4.4067904801345302E-47</v>
      </c>
      <c r="J85" s="9">
        <v>14.5674503785885</v>
      </c>
      <c r="K85" s="9">
        <v>4852</v>
      </c>
      <c r="L85" s="9">
        <v>-14812.408762212501</v>
      </c>
      <c r="M85" s="67" t="str">
        <f t="shared" si="5"/>
        <v>linear</v>
      </c>
      <c r="N85" s="134" t="s">
        <v>297</v>
      </c>
      <c r="O85" s="8" t="s">
        <v>281</v>
      </c>
      <c r="P85" s="92">
        <v>0.28788410186875901</v>
      </c>
      <c r="Q85" s="96">
        <v>4.1259835366156198E-38</v>
      </c>
      <c r="R85" s="93">
        <v>13.192651542317799</v>
      </c>
      <c r="S85" s="93">
        <v>1926</v>
      </c>
      <c r="T85" s="93">
        <v>1240.1681636066801</v>
      </c>
      <c r="U85" s="96">
        <v>0.33141827686960501</v>
      </c>
      <c r="V85" s="96">
        <v>1.1913335270139599E-50</v>
      </c>
      <c r="W85" s="93">
        <v>15.415942759177399</v>
      </c>
      <c r="X85" s="93">
        <v>1926</v>
      </c>
      <c r="Y85" s="93">
        <v>1182.6406310544501</v>
      </c>
      <c r="Z85" s="67" t="str">
        <f t="shared" si="6"/>
        <v>log</v>
      </c>
      <c r="AM85" s="9"/>
    </row>
    <row r="86" spans="1:39">
      <c r="A86" s="134"/>
      <c r="B86" s="8" t="s">
        <v>283</v>
      </c>
      <c r="C86" s="9">
        <v>5.6536780164378297E-2</v>
      </c>
      <c r="D86" s="9">
        <v>8.11114091321164E-5</v>
      </c>
      <c r="E86" s="9">
        <v>3.9444519510903602</v>
      </c>
      <c r="F86" s="9">
        <v>4852</v>
      </c>
      <c r="G86" s="9">
        <v>23070.196329987299</v>
      </c>
      <c r="H86" s="9">
        <v>5.2104007459921602E-2</v>
      </c>
      <c r="I86" s="9">
        <v>2.8161254446019003E-4</v>
      </c>
      <c r="J86" s="9">
        <v>3.6343089402133502</v>
      </c>
      <c r="K86" s="9">
        <v>4852</v>
      </c>
      <c r="L86" s="9">
        <v>23072.540848454501</v>
      </c>
      <c r="M86" s="67" t="str">
        <f t="shared" si="5"/>
        <v>linear</v>
      </c>
      <c r="N86" s="134"/>
      <c r="O86" s="8" t="s">
        <v>283</v>
      </c>
      <c r="P86" s="92">
        <v>0.118379601478625</v>
      </c>
      <c r="Q86" s="96">
        <v>1.8456140511000599E-7</v>
      </c>
      <c r="R86" s="93">
        <v>5.2333803240287997</v>
      </c>
      <c r="S86" s="93">
        <v>1927</v>
      </c>
      <c r="T86" s="93">
        <v>1380.2078245637099</v>
      </c>
      <c r="U86" s="96">
        <v>0.28259373579548902</v>
      </c>
      <c r="V86" s="96">
        <v>9.5350212500125794E-37</v>
      </c>
      <c r="W86" s="93">
        <v>12.9323142284673</v>
      </c>
      <c r="X86" s="93">
        <v>1927</v>
      </c>
      <c r="Y86" s="93">
        <v>1246.88354493115</v>
      </c>
      <c r="Z86" s="67" t="str">
        <f t="shared" si="6"/>
        <v>log</v>
      </c>
      <c r="AM86" s="9"/>
    </row>
    <row r="87" spans="1:39">
      <c r="A87" s="134"/>
      <c r="B87" s="8" t="s">
        <v>284</v>
      </c>
      <c r="C87" s="9">
        <v>6.3385580415287704E-2</v>
      </c>
      <c r="D87" s="9">
        <v>9.8965341690713801E-6</v>
      </c>
      <c r="E87" s="9">
        <v>4.4241013171600798</v>
      </c>
      <c r="F87" s="9">
        <v>4852</v>
      </c>
      <c r="G87" s="9">
        <v>55576.0614958886</v>
      </c>
      <c r="H87" s="9">
        <v>5.1376974826930703E-2</v>
      </c>
      <c r="I87" s="9">
        <v>3.4239902357183699E-4</v>
      </c>
      <c r="J87" s="9">
        <v>3.5834624911114199</v>
      </c>
      <c r="K87" s="9">
        <v>4852</v>
      </c>
      <c r="L87" s="9">
        <v>55582.7733214826</v>
      </c>
      <c r="M87" s="67" t="str">
        <f t="shared" si="5"/>
        <v>linear</v>
      </c>
      <c r="N87" s="134"/>
      <c r="O87" s="8" t="s">
        <v>284</v>
      </c>
      <c r="P87" s="8">
        <v>-2.4043295465867899E-2</v>
      </c>
      <c r="Q87" s="93">
        <v>0.29134079470934199</v>
      </c>
      <c r="R87" s="93">
        <v>-1.05547438899829</v>
      </c>
      <c r="S87" s="93">
        <v>1926</v>
      </c>
      <c r="T87" s="93">
        <v>1405.8522215888399</v>
      </c>
      <c r="U87" s="93">
        <v>-3.9701426484724703E-2</v>
      </c>
      <c r="V87" s="93">
        <v>8.1367446373940999E-2</v>
      </c>
      <c r="W87" s="93">
        <v>-1.74372016931746</v>
      </c>
      <c r="X87" s="93">
        <v>1926</v>
      </c>
      <c r="Y87" s="93">
        <v>1403.92576481674</v>
      </c>
      <c r="Z87" s="67" t="str">
        <f t="shared" si="6"/>
        <v>log</v>
      </c>
      <c r="AM87" s="9"/>
    </row>
    <row r="88" spans="1:39">
      <c r="A88" s="134"/>
      <c r="B88" s="8" t="s">
        <v>285</v>
      </c>
      <c r="C88" s="9">
        <v>-0.11338416916090099</v>
      </c>
      <c r="D88" s="9">
        <v>1.5419028643089101E-15</v>
      </c>
      <c r="E88" s="9">
        <v>-7.9998111794274704</v>
      </c>
      <c r="F88" s="9">
        <v>4914</v>
      </c>
      <c r="G88" s="9">
        <v>29191.7609508073</v>
      </c>
      <c r="H88" s="9">
        <v>-8.7899708280872499E-2</v>
      </c>
      <c r="I88" s="9">
        <v>6.6836206890909898E-10</v>
      </c>
      <c r="J88" s="9">
        <v>-6.1857061104529398</v>
      </c>
      <c r="K88" s="9">
        <v>4914</v>
      </c>
      <c r="L88" s="9">
        <v>29217.2403885067</v>
      </c>
      <c r="M88" s="67" t="str">
        <f t="shared" si="5"/>
        <v>linear</v>
      </c>
      <c r="N88" s="134"/>
      <c r="O88" s="8" t="s">
        <v>285</v>
      </c>
      <c r="P88" s="8">
        <v>-4.3182130897281103E-2</v>
      </c>
      <c r="Q88" s="93">
        <v>5.3381317285460202E-2</v>
      </c>
      <c r="R88" s="93">
        <v>-1.93296664091072</v>
      </c>
      <c r="S88" s="93">
        <v>2000</v>
      </c>
      <c r="T88" s="93">
        <v>1481.48494491976</v>
      </c>
      <c r="U88" s="93">
        <v>-7.3404165547454103E-2</v>
      </c>
      <c r="V88" s="93">
        <v>1.0134776871345199E-3</v>
      </c>
      <c r="W88" s="93">
        <v>-3.29161394789833</v>
      </c>
      <c r="X88" s="93">
        <v>2000</v>
      </c>
      <c r="Y88" s="93">
        <v>1474.4052664501601</v>
      </c>
      <c r="Z88" s="67" t="str">
        <f t="shared" si="6"/>
        <v>log</v>
      </c>
      <c r="AM88" s="9"/>
    </row>
    <row r="89" spans="1:39">
      <c r="A89" s="134"/>
      <c r="B89" s="8" t="s">
        <v>286</v>
      </c>
      <c r="C89" s="9">
        <v>-0.120025470479487</v>
      </c>
      <c r="D89" s="9">
        <v>3.0695047850802398E-17</v>
      </c>
      <c r="E89" s="9">
        <v>-8.4750446048961301</v>
      </c>
      <c r="F89" s="9">
        <v>4914</v>
      </c>
      <c r="G89" s="9">
        <v>80821.332841979194</v>
      </c>
      <c r="H89" s="9">
        <v>-0.101576352536225</v>
      </c>
      <c r="I89" s="9">
        <v>9.4284589377102002E-13</v>
      </c>
      <c r="J89" s="9">
        <v>-7.1575155547226901</v>
      </c>
      <c r="K89" s="9">
        <v>4914</v>
      </c>
      <c r="L89" s="9">
        <v>80841.6828043407</v>
      </c>
      <c r="M89" s="67" t="str">
        <f t="shared" si="5"/>
        <v>linear</v>
      </c>
      <c r="N89" s="134"/>
      <c r="O89" s="8" t="s">
        <v>286</v>
      </c>
      <c r="P89" s="8">
        <v>-4.5862170088174899E-2</v>
      </c>
      <c r="Q89" s="93">
        <v>5.2907658838030003E-2</v>
      </c>
      <c r="R89" s="93">
        <v>-1.9369651948969899</v>
      </c>
      <c r="S89" s="93">
        <v>1780</v>
      </c>
      <c r="T89" s="93">
        <v>1214.2860604617599</v>
      </c>
      <c r="U89" s="93">
        <v>-5.2828407742438598E-2</v>
      </c>
      <c r="V89" s="93">
        <v>2.57423157263581E-2</v>
      </c>
      <c r="W89" s="93">
        <v>-2.2319496483352399</v>
      </c>
      <c r="X89" s="93">
        <v>1780</v>
      </c>
      <c r="Y89" s="93">
        <v>1213.0579264606799</v>
      </c>
      <c r="Z89" s="67" t="str">
        <f t="shared" si="6"/>
        <v>log</v>
      </c>
      <c r="AM89" s="9"/>
    </row>
    <row r="90" spans="1:39">
      <c r="A90" s="134"/>
      <c r="B90" s="8" t="s">
        <v>287</v>
      </c>
      <c r="C90" s="9">
        <v>-0.12002593439204599</v>
      </c>
      <c r="D90" s="9">
        <v>3.0686412068089001E-17</v>
      </c>
      <c r="E90" s="9">
        <v>-8.4750778407423901</v>
      </c>
      <c r="F90" s="9">
        <v>4914</v>
      </c>
      <c r="G90" s="9">
        <v>70019.777753937204</v>
      </c>
      <c r="H90" s="9">
        <v>-0.10157671178829999</v>
      </c>
      <c r="I90" s="9">
        <v>9.4267186204943004E-13</v>
      </c>
      <c r="J90" s="9">
        <v>-7.1575411331134298</v>
      </c>
      <c r="K90" s="9">
        <v>4914</v>
      </c>
      <c r="L90" s="9">
        <v>70040.127909235001</v>
      </c>
      <c r="M90" s="67" t="str">
        <f t="shared" si="5"/>
        <v>linear</v>
      </c>
      <c r="N90" s="134"/>
      <c r="O90" s="8" t="s">
        <v>287</v>
      </c>
      <c r="P90" s="8">
        <v>-5.6365063462368803E-2</v>
      </c>
      <c r="Q90" s="93">
        <v>1.1655291596353199E-2</v>
      </c>
      <c r="R90" s="93">
        <v>-2.52473602855114</v>
      </c>
      <c r="S90" s="93">
        <v>2000</v>
      </c>
      <c r="T90" s="93">
        <v>1478.8510322714801</v>
      </c>
      <c r="U90" s="93">
        <v>-4.58489585768918E-2</v>
      </c>
      <c r="V90" s="93">
        <v>4.0242589643729398E-2</v>
      </c>
      <c r="W90" s="93">
        <v>-2.0525862950226701</v>
      </c>
      <c r="X90" s="93">
        <v>2000</v>
      </c>
      <c r="Y90" s="93">
        <v>1481.0086642481899</v>
      </c>
      <c r="Z90" s="67" t="str">
        <f t="shared" si="6"/>
        <v>linear</v>
      </c>
      <c r="AM90" s="9"/>
    </row>
    <row r="91" spans="1:39">
      <c r="A91" s="134"/>
      <c r="B91" s="8" t="s">
        <v>288</v>
      </c>
      <c r="C91" s="9">
        <v>-4.6821389736838602E-2</v>
      </c>
      <c r="D91" s="9">
        <v>2.4014064448029302E-3</v>
      </c>
      <c r="E91" s="9">
        <v>-3.0373427264874202</v>
      </c>
      <c r="F91" s="9">
        <v>4199</v>
      </c>
      <c r="G91" s="9">
        <v>12669.151405299701</v>
      </c>
      <c r="H91" s="9">
        <v>-4.4029463034398197E-2</v>
      </c>
      <c r="I91" s="9">
        <v>4.31304357322482E-3</v>
      </c>
      <c r="J91" s="9">
        <v>-2.8558651391148002</v>
      </c>
      <c r="K91" s="9">
        <v>4199</v>
      </c>
      <c r="L91" s="9">
        <v>12670.219189847399</v>
      </c>
      <c r="M91" s="67" t="str">
        <f t="shared" si="5"/>
        <v>linear</v>
      </c>
      <c r="N91" s="134"/>
      <c r="O91" s="8" t="s">
        <v>288</v>
      </c>
      <c r="P91" s="8">
        <v>-2.6297800506445299E-2</v>
      </c>
      <c r="Q91" s="93">
        <v>0.28021397167395201</v>
      </c>
      <c r="R91" s="93">
        <v>-1.0801857335196901</v>
      </c>
      <c r="S91" s="93">
        <v>1686</v>
      </c>
      <c r="T91" s="93">
        <v>1207.92431506958</v>
      </c>
      <c r="U91" s="93">
        <v>-3.67073496398021E-2</v>
      </c>
      <c r="V91" s="93">
        <v>0.131676782377041</v>
      </c>
      <c r="W91" s="93">
        <v>-1.5082544021267601</v>
      </c>
      <c r="X91" s="93">
        <v>1686</v>
      </c>
      <c r="Y91" s="93">
        <v>1206.81610161617</v>
      </c>
      <c r="Z91" s="67" t="str">
        <f t="shared" si="6"/>
        <v>log</v>
      </c>
      <c r="AM91" s="9"/>
    </row>
    <row r="92" spans="1:39">
      <c r="A92" s="134"/>
      <c r="B92" s="8" t="s">
        <v>289</v>
      </c>
      <c r="C92" s="9">
        <v>0.408529662696346</v>
      </c>
      <c r="D92" s="9">
        <v>3.9985086935902697E-197</v>
      </c>
      <c r="E92" s="9">
        <v>31.375574609087401</v>
      </c>
      <c r="F92" s="9">
        <v>4914</v>
      </c>
      <c r="G92" s="9">
        <v>-6314.2502687030401</v>
      </c>
      <c r="H92" s="9">
        <v>0.34088005328205201</v>
      </c>
      <c r="I92" s="9">
        <v>5.1958136953713199E-134</v>
      </c>
      <c r="J92" s="9">
        <v>25.418034955296999</v>
      </c>
      <c r="K92" s="9">
        <v>4914</v>
      </c>
      <c r="L92" s="9">
        <v>-6023.8435467911904</v>
      </c>
      <c r="M92" s="67" t="str">
        <f t="shared" si="5"/>
        <v>linear</v>
      </c>
      <c r="N92" s="134"/>
      <c r="O92" s="8" t="s">
        <v>289</v>
      </c>
      <c r="P92" s="8">
        <v>0.16300191741412801</v>
      </c>
      <c r="Q92" s="93">
        <v>2.1699931735660701E-13</v>
      </c>
      <c r="R92" s="93">
        <v>7.3884827551933796</v>
      </c>
      <c r="S92" s="93">
        <v>2000</v>
      </c>
      <c r="T92" s="93">
        <v>1431.3097399226299</v>
      </c>
      <c r="U92" s="93">
        <v>0.146088952816571</v>
      </c>
      <c r="V92" s="93">
        <v>5.1083171164138697E-11</v>
      </c>
      <c r="W92" s="93">
        <v>6.60414947941692</v>
      </c>
      <c r="X92" s="93">
        <v>2000</v>
      </c>
      <c r="Y92" s="93">
        <v>1442.0323754697599</v>
      </c>
      <c r="Z92" s="67" t="str">
        <f t="shared" si="6"/>
        <v>linear</v>
      </c>
      <c r="AM92" s="9"/>
    </row>
    <row r="93" spans="1:39">
      <c r="A93" s="134"/>
      <c r="B93" s="8" t="s">
        <v>290</v>
      </c>
      <c r="C93" s="9">
        <v>-9.7205413725246895E-2</v>
      </c>
      <c r="D93" s="9">
        <v>2.4425289526209499E-8</v>
      </c>
      <c r="E93" s="9">
        <v>-5.5910094947943598</v>
      </c>
      <c r="F93" s="9">
        <v>3277</v>
      </c>
      <c r="G93" s="9">
        <v>30024.752591342301</v>
      </c>
      <c r="H93" s="9">
        <v>-8.4704353298626398E-2</v>
      </c>
      <c r="I93" s="9">
        <v>1.1901572518402801E-6</v>
      </c>
      <c r="J93" s="9">
        <v>-4.8663972919478997</v>
      </c>
      <c r="K93" s="9">
        <v>3277</v>
      </c>
      <c r="L93" s="9">
        <v>30032.271751920998</v>
      </c>
      <c r="M93" s="67" t="str">
        <f t="shared" si="5"/>
        <v>linear</v>
      </c>
      <c r="N93" s="134"/>
      <c r="O93" s="8" t="s">
        <v>290</v>
      </c>
      <c r="P93" s="8">
        <v>-2.3296334732419498E-2</v>
      </c>
      <c r="Q93" s="96">
        <v>0.40515627808716898</v>
      </c>
      <c r="R93" s="93">
        <v>-0.83272370615664904</v>
      </c>
      <c r="S93" s="93">
        <v>1277</v>
      </c>
      <c r="T93" s="93">
        <v>881.206161939921</v>
      </c>
      <c r="U93" s="96">
        <v>-6.3089671518605006E-2</v>
      </c>
      <c r="V93" s="96">
        <v>2.4050304316186401E-2</v>
      </c>
      <c r="W93" s="93">
        <v>-2.2590183159169501</v>
      </c>
      <c r="X93" s="93">
        <v>1277</v>
      </c>
      <c r="Y93" s="93">
        <v>876.79951757118704</v>
      </c>
      <c r="Z93" s="67" t="str">
        <f t="shared" si="6"/>
        <v>log</v>
      </c>
      <c r="AM93" s="9"/>
    </row>
    <row r="94" spans="1:39">
      <c r="A94" s="134"/>
      <c r="B94" s="8" t="s">
        <v>291</v>
      </c>
      <c r="C94" s="9">
        <v>-5.4510867301055303E-2</v>
      </c>
      <c r="D94" s="9">
        <v>2.10153612095239E-4</v>
      </c>
      <c r="E94" s="9">
        <v>-3.7094474979644398</v>
      </c>
      <c r="F94" s="9">
        <v>4617</v>
      </c>
      <c r="G94" s="9">
        <v>-3441.3527819423798</v>
      </c>
      <c r="H94" s="9">
        <v>-4.3928622704834802E-2</v>
      </c>
      <c r="I94" s="9">
        <v>2.8250082626165999E-3</v>
      </c>
      <c r="J94" s="9">
        <v>-2.9877686318641699</v>
      </c>
      <c r="K94" s="9">
        <v>4617</v>
      </c>
      <c r="L94" s="9">
        <v>-3436.52929917238</v>
      </c>
      <c r="M94" s="67" t="str">
        <f t="shared" si="5"/>
        <v>linear</v>
      </c>
      <c r="N94" s="134"/>
      <c r="O94" s="8" t="s">
        <v>291</v>
      </c>
      <c r="P94" s="8">
        <v>-2.9483643587254402E-2</v>
      </c>
      <c r="Q94" s="96">
        <v>0.23720735091550901</v>
      </c>
      <c r="R94" s="93">
        <v>-1.18243679594744</v>
      </c>
      <c r="S94" s="93">
        <v>1607</v>
      </c>
      <c r="T94" s="93">
        <v>1060.9238673361699</v>
      </c>
      <c r="U94" s="96">
        <v>-5.8023751649730497E-2</v>
      </c>
      <c r="V94" s="96">
        <v>1.99322407732779E-2</v>
      </c>
      <c r="W94" s="93">
        <v>-2.3299470915343101</v>
      </c>
      <c r="X94" s="93">
        <v>1607</v>
      </c>
      <c r="Y94" s="93">
        <v>1056.8969059911501</v>
      </c>
      <c r="Z94" s="67" t="str">
        <f t="shared" si="6"/>
        <v>log</v>
      </c>
      <c r="AM94" s="9"/>
    </row>
    <row r="95" spans="1:39">
      <c r="A95" s="134" t="s">
        <v>180</v>
      </c>
      <c r="B95" s="8" t="s">
        <v>281</v>
      </c>
      <c r="C95" s="9">
        <v>0.25538239144289099</v>
      </c>
      <c r="D95" s="9">
        <v>3.0797192461028499E-73</v>
      </c>
      <c r="E95" s="9">
        <v>18.4123716119582</v>
      </c>
      <c r="F95" s="9">
        <v>4859</v>
      </c>
      <c r="G95" s="9">
        <v>2682.2644121723602</v>
      </c>
      <c r="H95" s="9">
        <v>0.28352700514727602</v>
      </c>
      <c r="I95" s="9">
        <v>1.52399471146553E-90</v>
      </c>
      <c r="J95" s="9">
        <v>20.609405387873402</v>
      </c>
      <c r="K95" s="9">
        <v>4859</v>
      </c>
      <c r="L95" s="9">
        <v>2602.7447106375398</v>
      </c>
      <c r="M95" s="67" t="str">
        <f t="shared" si="5"/>
        <v>log</v>
      </c>
      <c r="N95" s="134" t="s">
        <v>298</v>
      </c>
      <c r="O95" s="8" t="s">
        <v>281</v>
      </c>
      <c r="P95" s="92">
        <v>0.28442855021426</v>
      </c>
      <c r="Q95" s="96">
        <v>6.0874122390093303E-38</v>
      </c>
      <c r="R95" s="93">
        <v>13.1547762893338</v>
      </c>
      <c r="S95" s="93">
        <v>1966</v>
      </c>
      <c r="T95" s="93">
        <v>1225.7039734985101</v>
      </c>
      <c r="U95" s="96">
        <v>0.30966567474580198</v>
      </c>
      <c r="V95" s="96">
        <v>5.3249869471442598E-45</v>
      </c>
      <c r="W95" s="93">
        <v>14.440255190095799</v>
      </c>
      <c r="X95" s="93">
        <v>1966</v>
      </c>
      <c r="Y95" s="93">
        <v>1193.3353697441801</v>
      </c>
      <c r="Z95" s="67" t="str">
        <f t="shared" si="6"/>
        <v>log</v>
      </c>
      <c r="AM95" s="9"/>
    </row>
    <row r="96" spans="1:39">
      <c r="A96" s="134"/>
      <c r="B96" s="8" t="s">
        <v>283</v>
      </c>
      <c r="C96" s="9">
        <v>5.7411829976364501E-2</v>
      </c>
      <c r="D96" s="9">
        <v>6.1997295467897093E-5</v>
      </c>
      <c r="E96" s="9">
        <v>4.0085911629537296</v>
      </c>
      <c r="F96" s="9">
        <v>4859</v>
      </c>
      <c r="G96" s="9">
        <v>2994.0620114578901</v>
      </c>
      <c r="H96" s="9">
        <v>0.196539202305061</v>
      </c>
      <c r="I96" s="9">
        <v>1.5783336479152E-43</v>
      </c>
      <c r="J96" s="9">
        <v>13.9725871400013</v>
      </c>
      <c r="K96" s="9">
        <v>4859</v>
      </c>
      <c r="L96" s="9">
        <v>2818.6191394463499</v>
      </c>
      <c r="M96" s="67" t="str">
        <f t="shared" si="5"/>
        <v>log</v>
      </c>
      <c r="N96" s="134"/>
      <c r="O96" s="8" t="s">
        <v>283</v>
      </c>
      <c r="P96" s="92">
        <v>0.10824546272965301</v>
      </c>
      <c r="Q96" s="96">
        <v>1.46797794240573E-6</v>
      </c>
      <c r="R96" s="93">
        <v>4.8303834037285096</v>
      </c>
      <c r="S96" s="93">
        <v>1968</v>
      </c>
      <c r="T96" s="93">
        <v>1372.32548782242</v>
      </c>
      <c r="U96" s="96">
        <v>0.23365209016616201</v>
      </c>
      <c r="V96" s="96">
        <v>7.7865074428430399E-26</v>
      </c>
      <c r="W96" s="93">
        <v>10.660384751447401</v>
      </c>
      <c r="X96" s="93">
        <v>1968</v>
      </c>
      <c r="Y96" s="93">
        <v>1284.9484885430099</v>
      </c>
      <c r="Z96" s="67" t="str">
        <f t="shared" si="6"/>
        <v>log</v>
      </c>
      <c r="AM96" s="9"/>
    </row>
    <row r="97" spans="1:39">
      <c r="A97" s="134"/>
      <c r="B97" s="8" t="s">
        <v>284</v>
      </c>
      <c r="C97" s="9">
        <v>7.7410440118617196E-2</v>
      </c>
      <c r="D97" s="9">
        <v>6.5227254848774606E-8</v>
      </c>
      <c r="E97" s="9">
        <v>5.4122534821138304</v>
      </c>
      <c r="F97" s="9">
        <v>4859</v>
      </c>
      <c r="G97" s="9">
        <v>2980.8943392923902</v>
      </c>
      <c r="H97" s="9">
        <v>0.152531834707201</v>
      </c>
      <c r="I97" s="9">
        <v>1.07941405743434E-26</v>
      </c>
      <c r="J97" s="9">
        <v>10.758352799959701</v>
      </c>
      <c r="K97" s="9">
        <v>4859</v>
      </c>
      <c r="L97" s="9">
        <v>2895.67866084143</v>
      </c>
      <c r="M97" s="67" t="str">
        <f t="shared" si="5"/>
        <v>log</v>
      </c>
      <c r="N97" s="134"/>
      <c r="O97" s="8" t="s">
        <v>284</v>
      </c>
      <c r="P97" s="8">
        <v>3.0534285040672202E-3</v>
      </c>
      <c r="Q97" s="93">
        <v>0.89231863504500697</v>
      </c>
      <c r="R97" s="93">
        <v>0.13538842522952399</v>
      </c>
      <c r="S97" s="93">
        <v>1966</v>
      </c>
      <c r="T97" s="93">
        <v>1391.70593488081</v>
      </c>
      <c r="U97" s="93">
        <v>-1.21315422286866E-2</v>
      </c>
      <c r="V97" s="93">
        <v>0.59067432211118998</v>
      </c>
      <c r="W97" s="93">
        <v>-0.53794729974024302</v>
      </c>
      <c r="X97" s="93">
        <v>1966</v>
      </c>
      <c r="Y97" s="93">
        <v>1391.43462309663</v>
      </c>
      <c r="Z97" s="67" t="str">
        <f t="shared" si="6"/>
        <v>log</v>
      </c>
      <c r="AM97" s="9"/>
    </row>
    <row r="98" spans="1:39">
      <c r="A98" s="134"/>
      <c r="B98" s="8" t="s">
        <v>285</v>
      </c>
      <c r="C98" s="9">
        <v>-0.13292183707281999</v>
      </c>
      <c r="D98" s="9">
        <v>7.5650963374242203E-21</v>
      </c>
      <c r="E98" s="9">
        <v>-9.4079265709049604</v>
      </c>
      <c r="F98" s="9">
        <v>4921</v>
      </c>
      <c r="G98" s="9">
        <v>2973.86608252527</v>
      </c>
      <c r="H98" s="9">
        <v>-0.137277660171122</v>
      </c>
      <c r="I98" s="9">
        <v>3.8376157081136898E-22</v>
      </c>
      <c r="J98" s="9">
        <v>-9.7220483051650604</v>
      </c>
      <c r="K98" s="9">
        <v>4921</v>
      </c>
      <c r="L98" s="9">
        <v>2967.9642523924999</v>
      </c>
      <c r="M98" s="67" t="str">
        <f t="shared" si="5"/>
        <v>log</v>
      </c>
      <c r="N98" s="134"/>
      <c r="O98" s="8" t="s">
        <v>285</v>
      </c>
      <c r="P98" s="8">
        <v>-6.0910327998914002E-3</v>
      </c>
      <c r="Q98" s="93">
        <v>0.78263510451629703</v>
      </c>
      <c r="R98" s="93">
        <v>-0.27592285358420399</v>
      </c>
      <c r="S98" s="93">
        <v>2052</v>
      </c>
      <c r="T98" s="93">
        <v>1476.5627391411299</v>
      </c>
      <c r="U98" s="93">
        <v>-2.4021063294800801E-2</v>
      </c>
      <c r="V98" s="93">
        <v>0.27652679887089998</v>
      </c>
      <c r="W98" s="93">
        <v>-1.08844437277135</v>
      </c>
      <c r="X98" s="93">
        <v>2052</v>
      </c>
      <c r="Y98" s="93">
        <v>1475.4534217057501</v>
      </c>
      <c r="Z98" s="67" t="str">
        <f t="shared" si="6"/>
        <v>log</v>
      </c>
      <c r="AM98" s="9"/>
    </row>
    <row r="99" spans="1:39">
      <c r="A99" s="134"/>
      <c r="B99" s="8" t="s">
        <v>286</v>
      </c>
      <c r="C99" s="9">
        <v>-0.12485944020347101</v>
      </c>
      <c r="D99" s="9">
        <v>1.4581004240413401E-18</v>
      </c>
      <c r="E99" s="9">
        <v>-8.8279533817578297</v>
      </c>
      <c r="F99" s="9">
        <v>4921</v>
      </c>
      <c r="G99" s="9">
        <v>2984.2707490477601</v>
      </c>
      <c r="H99" s="9">
        <v>-0.120781749055689</v>
      </c>
      <c r="I99" s="9">
        <v>1.83900983918362E-17</v>
      </c>
      <c r="J99" s="9">
        <v>-8.5353065660767395</v>
      </c>
      <c r="K99" s="9">
        <v>4921</v>
      </c>
      <c r="L99" s="9">
        <v>2989.2774128493602</v>
      </c>
      <c r="M99" s="67" t="str">
        <f t="shared" si="5"/>
        <v>linear</v>
      </c>
      <c r="N99" s="134"/>
      <c r="O99" s="8" t="s">
        <v>286</v>
      </c>
      <c r="P99" s="8">
        <v>-3.26743913543859E-2</v>
      </c>
      <c r="Q99" s="93">
        <v>0.16247459463491301</v>
      </c>
      <c r="R99" s="93">
        <v>-1.39736137252677</v>
      </c>
      <c r="S99" s="93">
        <v>1827</v>
      </c>
      <c r="T99" s="93">
        <v>1212.3361079607</v>
      </c>
      <c r="U99" s="93">
        <v>-3.87983814182154E-2</v>
      </c>
      <c r="V99" s="93">
        <v>9.7161508797330098E-2</v>
      </c>
      <c r="W99" s="93">
        <v>-1.6596251327185401</v>
      </c>
      <c r="X99" s="93">
        <v>1827</v>
      </c>
      <c r="Y99" s="93">
        <v>1211.53452609228</v>
      </c>
      <c r="Z99" s="67" t="str">
        <f t="shared" si="6"/>
        <v>log</v>
      </c>
      <c r="AM99" s="9"/>
    </row>
    <row r="100" spans="1:39">
      <c r="A100" s="134"/>
      <c r="B100" s="8" t="s">
        <v>287</v>
      </c>
      <c r="C100" s="9">
        <v>-0.124859938797103</v>
      </c>
      <c r="D100" s="9">
        <v>1.4576410488487E-18</v>
      </c>
      <c r="E100" s="9">
        <v>-8.8279891921722005</v>
      </c>
      <c r="F100" s="9">
        <v>4921</v>
      </c>
      <c r="G100" s="9">
        <v>2984.27012638518</v>
      </c>
      <c r="H100" s="9">
        <v>-0.120783011162476</v>
      </c>
      <c r="I100" s="9">
        <v>1.8375916991617E-17</v>
      </c>
      <c r="J100" s="9">
        <v>-8.5353970760149007</v>
      </c>
      <c r="K100" s="9">
        <v>4921</v>
      </c>
      <c r="L100" s="9">
        <v>2989.27588970229</v>
      </c>
      <c r="M100" s="67" t="str">
        <f t="shared" si="5"/>
        <v>linear</v>
      </c>
      <c r="N100" s="134"/>
      <c r="O100" s="8" t="s">
        <v>287</v>
      </c>
      <c r="P100" s="8">
        <v>-3.21342672809527E-2</v>
      </c>
      <c r="Q100" s="93">
        <v>0.14543436354530001</v>
      </c>
      <c r="R100" s="93">
        <v>-1.4564025289708</v>
      </c>
      <c r="S100" s="93">
        <v>2052</v>
      </c>
      <c r="T100" s="93">
        <v>1474.5168662541801</v>
      </c>
      <c r="U100" s="93">
        <v>-2.19252531503842E-2</v>
      </c>
      <c r="V100" s="93">
        <v>0.32061709089767298</v>
      </c>
      <c r="W100" s="93">
        <v>-0.99343099557171499</v>
      </c>
      <c r="X100" s="93">
        <v>2052</v>
      </c>
      <c r="Y100" s="93">
        <v>1475.6513157940201</v>
      </c>
      <c r="Z100" s="67" t="str">
        <f t="shared" si="6"/>
        <v>linear</v>
      </c>
      <c r="AM100" s="9"/>
    </row>
    <row r="101" spans="1:39">
      <c r="A101" s="134"/>
      <c r="B101" s="8" t="s">
        <v>288</v>
      </c>
      <c r="C101" s="9">
        <v>-5.0775181740996302E-2</v>
      </c>
      <c r="D101" s="9">
        <v>9.791378600629791E-4</v>
      </c>
      <c r="E101" s="9">
        <v>-3.29877799462195</v>
      </c>
      <c r="F101" s="9">
        <v>4210</v>
      </c>
      <c r="G101" s="9">
        <v>2608.2184138129801</v>
      </c>
      <c r="H101" s="9">
        <v>-4.2956060556781098E-2</v>
      </c>
      <c r="I101" s="9">
        <v>5.2984710470579599E-3</v>
      </c>
      <c r="J101" s="9">
        <v>-2.7897581121503299</v>
      </c>
      <c r="K101" s="9">
        <v>4210</v>
      </c>
      <c r="L101" s="9">
        <v>2611.3122141294002</v>
      </c>
      <c r="M101" s="67" t="str">
        <f t="shared" si="5"/>
        <v>linear</v>
      </c>
      <c r="N101" s="134"/>
      <c r="O101" s="8" t="s">
        <v>288</v>
      </c>
      <c r="P101" s="8">
        <v>-1.2298632187236799E-2</v>
      </c>
      <c r="Q101" s="93">
        <v>0.60984032167579305</v>
      </c>
      <c r="R101" s="93">
        <v>-0.51039479204038896</v>
      </c>
      <c r="S101" s="93">
        <v>1722</v>
      </c>
      <c r="T101" s="93">
        <v>1180.9159991005399</v>
      </c>
      <c r="U101" s="93">
        <v>-4.7144441007361797E-3</v>
      </c>
      <c r="V101" s="93">
        <v>0.84491706373160802</v>
      </c>
      <c r="W101" s="93">
        <v>-0.195637403661263</v>
      </c>
      <c r="X101" s="93">
        <v>1722</v>
      </c>
      <c r="Y101" s="93">
        <v>1181.1384667566899</v>
      </c>
      <c r="Z101" s="67" t="str">
        <f t="shared" si="6"/>
        <v>linear</v>
      </c>
      <c r="AM101" s="9"/>
    </row>
    <row r="102" spans="1:39">
      <c r="A102" s="134"/>
      <c r="B102" s="8" t="s">
        <v>289</v>
      </c>
      <c r="C102" s="9">
        <v>0.41700745804221601</v>
      </c>
      <c r="D102" s="9">
        <v>1.9965454381855099E-206</v>
      </c>
      <c r="E102" s="9">
        <v>32.184957297597499</v>
      </c>
      <c r="F102" s="9">
        <v>4921</v>
      </c>
      <c r="G102" s="9">
        <v>2121.1655579458102</v>
      </c>
      <c r="H102" s="9">
        <v>0.39858492608204299</v>
      </c>
      <c r="I102" s="9">
        <v>3.8079447316562999E-187</v>
      </c>
      <c r="J102" s="9">
        <v>30.487090270525901</v>
      </c>
      <c r="K102" s="9">
        <v>4921</v>
      </c>
      <c r="L102" s="9">
        <v>2209.9010360226798</v>
      </c>
      <c r="M102" s="67" t="str">
        <f t="shared" si="5"/>
        <v>linear</v>
      </c>
      <c r="N102" s="134"/>
      <c r="O102" s="8" t="s">
        <v>289</v>
      </c>
      <c r="P102" s="8">
        <v>0.10140986415073799</v>
      </c>
      <c r="Q102" s="93">
        <v>4.12302801344728E-6</v>
      </c>
      <c r="R102" s="93">
        <v>4.6175709253762696</v>
      </c>
      <c r="S102" s="93">
        <v>2052</v>
      </c>
      <c r="T102" s="93">
        <v>1455.4063245733701</v>
      </c>
      <c r="U102" s="93">
        <v>8.3634325711108196E-2</v>
      </c>
      <c r="V102" s="93">
        <v>1.4779827927749201E-4</v>
      </c>
      <c r="W102" s="93">
        <v>3.8018716830006398</v>
      </c>
      <c r="X102" s="93">
        <v>2052</v>
      </c>
      <c r="Y102" s="93">
        <v>1462.2213482792399</v>
      </c>
      <c r="Z102" s="67" t="str">
        <f t="shared" si="6"/>
        <v>linear</v>
      </c>
      <c r="AM102" s="9"/>
    </row>
    <row r="103" spans="1:39">
      <c r="A103" s="134"/>
      <c r="B103" s="8" t="s">
        <v>290</v>
      </c>
      <c r="C103" s="9">
        <v>-0.102201850378647</v>
      </c>
      <c r="D103" s="9">
        <v>4.1528014104734503E-9</v>
      </c>
      <c r="E103" s="9">
        <v>-5.8939002179951601</v>
      </c>
      <c r="F103" s="9">
        <v>3291</v>
      </c>
      <c r="G103" s="9">
        <v>1966.2374264642499</v>
      </c>
      <c r="H103" s="9">
        <v>-0.104627612414025</v>
      </c>
      <c r="I103" s="9">
        <v>1.7629650579342699E-9</v>
      </c>
      <c r="J103" s="9">
        <v>-6.0353221973092399</v>
      </c>
      <c r="K103" s="9">
        <v>3291</v>
      </c>
      <c r="L103" s="9">
        <v>1964.5674028664901</v>
      </c>
      <c r="M103" s="67" t="str">
        <f t="shared" si="5"/>
        <v>log</v>
      </c>
      <c r="N103" s="134"/>
      <c r="O103" s="8" t="s">
        <v>290</v>
      </c>
      <c r="P103" s="8">
        <v>-4.3582902730544403E-2</v>
      </c>
      <c r="Q103" s="93">
        <v>0.115985662085922</v>
      </c>
      <c r="R103" s="93">
        <v>-1.5728984515811899</v>
      </c>
      <c r="S103" s="93">
        <v>1300</v>
      </c>
      <c r="T103" s="93">
        <v>843.53999701175803</v>
      </c>
      <c r="U103" s="93">
        <v>-6.2160308578383699E-2</v>
      </c>
      <c r="V103" s="93">
        <v>2.48993896820539E-2</v>
      </c>
      <c r="W103" s="93">
        <v>-2.2455643200486501</v>
      </c>
      <c r="X103" s="93">
        <v>1300</v>
      </c>
      <c r="Y103" s="93">
        <v>840.97491062230097</v>
      </c>
      <c r="Z103" s="67" t="str">
        <f t="shared" si="6"/>
        <v>log</v>
      </c>
      <c r="AM103" s="9"/>
    </row>
    <row r="104" spans="1:39">
      <c r="A104" s="134"/>
      <c r="B104" s="8" t="s">
        <v>291</v>
      </c>
      <c r="C104" s="9">
        <v>-7.2129334516757806E-2</v>
      </c>
      <c r="D104" s="9">
        <v>8.8703783724439703E-7</v>
      </c>
      <c r="E104" s="9">
        <v>-4.9218558360585902</v>
      </c>
      <c r="F104" s="9">
        <v>4632</v>
      </c>
      <c r="G104" s="9">
        <v>2818.1842587215101</v>
      </c>
      <c r="H104" s="9">
        <v>-6.9382211070119507E-2</v>
      </c>
      <c r="I104" s="9">
        <v>2.2728698026338498E-6</v>
      </c>
      <c r="J104" s="9">
        <v>-4.7334768614254203</v>
      </c>
      <c r="K104" s="9">
        <v>4632</v>
      </c>
      <c r="L104" s="9">
        <v>2819.9947924184899</v>
      </c>
      <c r="M104" s="67" t="str">
        <f t="shared" si="5"/>
        <v>linear</v>
      </c>
      <c r="N104" s="135"/>
      <c r="O104" s="69" t="s">
        <v>291</v>
      </c>
      <c r="P104" s="69">
        <v>-2.20713410022234E-2</v>
      </c>
      <c r="Q104" s="101">
        <v>0.372016336738969</v>
      </c>
      <c r="R104" s="101">
        <v>-0.892948018943586</v>
      </c>
      <c r="S104" s="101">
        <v>1636</v>
      </c>
      <c r="T104" s="101">
        <v>1049.3422741908901</v>
      </c>
      <c r="U104" s="101">
        <v>-3.8977094405604901E-2</v>
      </c>
      <c r="V104" s="101">
        <v>0.114822170058503</v>
      </c>
      <c r="W104" s="101">
        <v>-1.5777248087460001</v>
      </c>
      <c r="X104" s="101">
        <v>1636</v>
      </c>
      <c r="Y104" s="101">
        <v>1047.6500461092101</v>
      </c>
      <c r="Z104" s="72" t="str">
        <f t="shared" si="6"/>
        <v>log</v>
      </c>
      <c r="AM104" s="9"/>
    </row>
    <row r="105" spans="1:39">
      <c r="A105" s="134" t="s">
        <v>185</v>
      </c>
      <c r="B105" s="8" t="s">
        <v>281</v>
      </c>
      <c r="C105" s="9">
        <v>0.223079429863136</v>
      </c>
      <c r="D105" s="9">
        <v>2.29892840880159E-55</v>
      </c>
      <c r="E105" s="9">
        <v>15.8763920775201</v>
      </c>
      <c r="F105" s="9">
        <v>4813</v>
      </c>
      <c r="G105" s="9">
        <v>2737.5323486429302</v>
      </c>
      <c r="H105" s="9">
        <v>0.25814532949212599</v>
      </c>
      <c r="I105" s="9">
        <v>3.7330317715953604E-74</v>
      </c>
      <c r="J105" s="9">
        <v>18.537338495402398</v>
      </c>
      <c r="K105" s="9">
        <v>4813</v>
      </c>
      <c r="L105" s="9">
        <v>2651.2577460273601</v>
      </c>
      <c r="M105" s="67" t="str">
        <f t="shared" si="5"/>
        <v>log</v>
      </c>
      <c r="Z105" s="9"/>
      <c r="AM105" s="9"/>
    </row>
    <row r="106" spans="1:39">
      <c r="A106" s="134"/>
      <c r="B106" s="8" t="s">
        <v>283</v>
      </c>
      <c r="C106" s="9">
        <v>3.4739734321359197E-2</v>
      </c>
      <c r="D106" s="9">
        <v>1.59219880766776E-2</v>
      </c>
      <c r="E106" s="9">
        <v>2.4115520824074101</v>
      </c>
      <c r="F106" s="9">
        <v>4813</v>
      </c>
      <c r="G106" s="9">
        <v>2977.50126353325</v>
      </c>
      <c r="H106" s="9">
        <v>0.18012217496942301</v>
      </c>
      <c r="I106" s="9">
        <v>2.1481021142860899E-36</v>
      </c>
      <c r="J106" s="9">
        <v>12.703899738770399</v>
      </c>
      <c r="K106" s="9">
        <v>4813</v>
      </c>
      <c r="L106" s="9">
        <v>2824.50755405172</v>
      </c>
      <c r="M106" s="67" t="str">
        <f t="shared" si="5"/>
        <v>log</v>
      </c>
      <c r="Z106" s="9"/>
      <c r="AM106" s="9"/>
    </row>
    <row r="107" spans="1:39">
      <c r="A107" s="134"/>
      <c r="B107" s="8" t="s">
        <v>284</v>
      </c>
      <c r="C107" s="9">
        <v>5.5679533331928502E-2</v>
      </c>
      <c r="D107" s="9">
        <v>1.10812030167702E-4</v>
      </c>
      <c r="E107" s="9">
        <v>3.8688132390206702</v>
      </c>
      <c r="F107" s="9">
        <v>4813</v>
      </c>
      <c r="G107" s="9">
        <v>2968.3650510745802</v>
      </c>
      <c r="H107" s="9">
        <v>0.129527173434037</v>
      </c>
      <c r="I107" s="9">
        <v>1.81976844138329E-19</v>
      </c>
      <c r="J107" s="9">
        <v>9.0623925092022599</v>
      </c>
      <c r="K107" s="9">
        <v>4813</v>
      </c>
      <c r="L107" s="9">
        <v>2901.8477735261099</v>
      </c>
      <c r="M107" s="67" t="str">
        <f t="shared" si="5"/>
        <v>log</v>
      </c>
      <c r="Z107" s="9"/>
      <c r="AM107" s="9"/>
    </row>
    <row r="108" spans="1:39">
      <c r="A108" s="134"/>
      <c r="B108" s="8" t="s">
        <v>285</v>
      </c>
      <c r="C108" s="9">
        <v>-0.15414381088260101</v>
      </c>
      <c r="D108" s="9">
        <v>2.5104742069898999E-27</v>
      </c>
      <c r="E108" s="9">
        <v>-10.894924886401901</v>
      </c>
      <c r="F108" s="9">
        <v>4877</v>
      </c>
      <c r="G108" s="9">
        <v>2931.9404334422602</v>
      </c>
      <c r="H108" s="9">
        <v>-0.15464309603839699</v>
      </c>
      <c r="I108" s="9">
        <v>1.7026068753977299E-27</v>
      </c>
      <c r="J108" s="9">
        <v>-10.9310776715306</v>
      </c>
      <c r="K108" s="9">
        <v>4877</v>
      </c>
      <c r="L108" s="9">
        <v>2931.1698561861399</v>
      </c>
      <c r="M108" s="67" t="str">
        <f t="shared" si="5"/>
        <v>log</v>
      </c>
      <c r="Z108" s="9"/>
      <c r="AM108" s="9"/>
    </row>
    <row r="109" spans="1:39">
      <c r="A109" s="134"/>
      <c r="B109" s="8" t="s">
        <v>286</v>
      </c>
      <c r="C109" s="9">
        <v>-0.121050845743433</v>
      </c>
      <c r="D109" s="9">
        <v>2.1677644186974101E-17</v>
      </c>
      <c r="E109" s="9">
        <v>-8.5162749488924696</v>
      </c>
      <c r="F109" s="9">
        <v>4877</v>
      </c>
      <c r="G109" s="9">
        <v>2977.2439773097699</v>
      </c>
      <c r="H109" s="9">
        <v>-0.116745929831052</v>
      </c>
      <c r="I109" s="9">
        <v>2.8247721489994898E-16</v>
      </c>
      <c r="J109" s="9">
        <v>-8.2091485282864198</v>
      </c>
      <c r="K109" s="9">
        <v>4877</v>
      </c>
      <c r="L109" s="9">
        <v>2982.31023047906</v>
      </c>
      <c r="M109" s="67" t="str">
        <f t="shared" si="5"/>
        <v>linear</v>
      </c>
      <c r="Z109" s="9"/>
      <c r="AM109" s="9"/>
    </row>
    <row r="110" spans="1:39">
      <c r="A110" s="134"/>
      <c r="B110" s="8" t="s">
        <v>287</v>
      </c>
      <c r="C110" s="9">
        <v>-0.12105140478663599</v>
      </c>
      <c r="D110" s="9">
        <v>2.1670287055739999E-17</v>
      </c>
      <c r="E110" s="9">
        <v>-8.5163148640823199</v>
      </c>
      <c r="F110" s="9">
        <v>4877</v>
      </c>
      <c r="G110" s="9">
        <v>2977.2433071382302</v>
      </c>
      <c r="H110" s="9">
        <v>-0.116747303355513</v>
      </c>
      <c r="I110" s="9">
        <v>2.8225011281588898E-16</v>
      </c>
      <c r="J110" s="9">
        <v>-8.2092464441014794</v>
      </c>
      <c r="K110" s="9">
        <v>4877</v>
      </c>
      <c r="L110" s="9">
        <v>2982.3086441197602</v>
      </c>
      <c r="M110" s="67" t="str">
        <f t="shared" si="5"/>
        <v>linear</v>
      </c>
      <c r="Z110" s="9"/>
      <c r="AM110" s="9"/>
    </row>
    <row r="111" spans="1:39">
      <c r="A111" s="134"/>
      <c r="B111" s="8" t="s">
        <v>288</v>
      </c>
      <c r="C111" s="9">
        <v>-7.22414282937313E-2</v>
      </c>
      <c r="D111" s="9">
        <v>3.0324165982714599E-6</v>
      </c>
      <c r="E111" s="9">
        <v>-4.6750060513421703</v>
      </c>
      <c r="F111" s="9">
        <v>4166</v>
      </c>
      <c r="G111" s="9">
        <v>2580.4563692868801</v>
      </c>
      <c r="H111" s="9">
        <v>-6.7665489243285706E-2</v>
      </c>
      <c r="I111" s="9">
        <v>1.23007261842731E-5</v>
      </c>
      <c r="J111" s="9">
        <v>-4.3774719964945499</v>
      </c>
      <c r="K111" s="9">
        <v>4166</v>
      </c>
      <c r="L111" s="9">
        <v>2583.1378820002301</v>
      </c>
      <c r="M111" s="67" t="str">
        <f t="shared" si="5"/>
        <v>linear</v>
      </c>
      <c r="Z111" s="9"/>
      <c r="AM111" s="9"/>
    </row>
    <row r="112" spans="1:39">
      <c r="A112" s="134"/>
      <c r="B112" s="8" t="s">
        <v>289</v>
      </c>
      <c r="C112" s="9">
        <v>0.39369860523852102</v>
      </c>
      <c r="D112" s="9">
        <v>1.27070083402347E-180</v>
      </c>
      <c r="E112" s="9">
        <v>29.909664232591801</v>
      </c>
      <c r="F112" s="9">
        <v>4877</v>
      </c>
      <c r="G112" s="9">
        <v>2227.5599751373402</v>
      </c>
      <c r="H112" s="9">
        <v>0.38255512598368702</v>
      </c>
      <c r="I112" s="9">
        <v>7.9888742293206E-170</v>
      </c>
      <c r="J112" s="9">
        <v>28.915458310604102</v>
      </c>
      <c r="K112" s="9">
        <v>4877</v>
      </c>
      <c r="L112" s="9">
        <v>2277.2517388184101</v>
      </c>
      <c r="M112" s="67" t="str">
        <f t="shared" si="5"/>
        <v>linear</v>
      </c>
      <c r="Z112" s="9"/>
      <c r="AM112" s="9"/>
    </row>
    <row r="113" spans="1:39">
      <c r="A113" s="134"/>
      <c r="B113" s="8" t="s">
        <v>290</v>
      </c>
      <c r="C113" s="9">
        <v>-0.12169828774557</v>
      </c>
      <c r="D113" s="9">
        <v>3.0819130188950802E-12</v>
      </c>
      <c r="E113" s="9">
        <v>-7.0005695519227098</v>
      </c>
      <c r="F113" s="9">
        <v>3260</v>
      </c>
      <c r="G113" s="9">
        <v>1975.6754856954601</v>
      </c>
      <c r="H113" s="9">
        <v>-0.15702057464911601</v>
      </c>
      <c r="I113" s="9">
        <v>1.87007002530647E-19</v>
      </c>
      <c r="J113" s="9">
        <v>-9.0779196429233693</v>
      </c>
      <c r="K113" s="9">
        <v>3260</v>
      </c>
      <c r="L113" s="9">
        <v>1942.91439255877</v>
      </c>
      <c r="M113" s="67" t="str">
        <f t="shared" si="5"/>
        <v>log</v>
      </c>
      <c r="Z113" s="9"/>
      <c r="AM113" s="9"/>
    </row>
    <row r="114" spans="1:39">
      <c r="A114" s="134"/>
      <c r="B114" s="8" t="s">
        <v>291</v>
      </c>
      <c r="C114" s="9">
        <v>-8.4095689607618901E-2</v>
      </c>
      <c r="D114" s="9">
        <v>1.16934844860434E-8</v>
      </c>
      <c r="E114" s="9">
        <v>-5.7145830143505396</v>
      </c>
      <c r="F114" s="9">
        <v>4585</v>
      </c>
      <c r="G114" s="9">
        <v>2786.5773569752</v>
      </c>
      <c r="H114" s="9">
        <v>-7.6418579479879803E-2</v>
      </c>
      <c r="I114" s="9">
        <v>2.1975602532326399E-7</v>
      </c>
      <c r="J114" s="9">
        <v>-5.1896783778790097</v>
      </c>
      <c r="K114" s="9">
        <v>4585</v>
      </c>
      <c r="L114" s="9">
        <v>2792.26658160649</v>
      </c>
      <c r="M114" s="67" t="str">
        <f t="shared" si="5"/>
        <v>linear</v>
      </c>
      <c r="Z114" s="9"/>
      <c r="AM114" s="9"/>
    </row>
    <row r="115" spans="1:39">
      <c r="A115" s="134" t="s">
        <v>190</v>
      </c>
      <c r="B115" s="8" t="s">
        <v>281</v>
      </c>
      <c r="C115" s="9">
        <v>0.25621028207382601</v>
      </c>
      <c r="D115" s="9">
        <v>1.29555505176323E-73</v>
      </c>
      <c r="E115" s="9">
        <v>18.4629329961381</v>
      </c>
      <c r="F115" s="9">
        <v>4852</v>
      </c>
      <c r="G115" s="9">
        <v>2655.8604408368801</v>
      </c>
      <c r="H115" s="9">
        <v>0.28158516125824101</v>
      </c>
      <c r="I115" s="9">
        <v>3.71655919973647E-89</v>
      </c>
      <c r="J115" s="9">
        <v>20.441312559962199</v>
      </c>
      <c r="K115" s="9">
        <v>4852</v>
      </c>
      <c r="L115" s="9">
        <v>2584.4438167581802</v>
      </c>
      <c r="M115" s="67" t="str">
        <f t="shared" si="5"/>
        <v>log</v>
      </c>
      <c r="Z115" s="9"/>
      <c r="AM115" s="9"/>
    </row>
    <row r="116" spans="1:39">
      <c r="A116" s="134"/>
      <c r="B116" s="8" t="s">
        <v>283</v>
      </c>
      <c r="C116" s="9">
        <v>5.67388809062691E-2</v>
      </c>
      <c r="D116" s="9">
        <v>7.6469654546323503E-5</v>
      </c>
      <c r="E116" s="9">
        <v>3.9585975515841798</v>
      </c>
      <c r="F116" s="9">
        <v>4852</v>
      </c>
      <c r="G116" s="9">
        <v>2969.7829475418998</v>
      </c>
      <c r="H116" s="9">
        <v>0.196854664063431</v>
      </c>
      <c r="I116" s="9">
        <v>1.32337842373624E-43</v>
      </c>
      <c r="J116" s="9">
        <v>13.985832606488</v>
      </c>
      <c r="K116" s="9">
        <v>4852</v>
      </c>
      <c r="L116" s="9">
        <v>2793.5919986649301</v>
      </c>
      <c r="M116" s="67" t="str">
        <f t="shared" si="5"/>
        <v>log</v>
      </c>
      <c r="Z116" s="9"/>
      <c r="AM116" s="9"/>
    </row>
    <row r="117" spans="1:39">
      <c r="A117" s="134"/>
      <c r="B117" s="8" t="s">
        <v>284</v>
      </c>
      <c r="C117" s="9">
        <v>6.9224439523737594E-2</v>
      </c>
      <c r="D117" s="9">
        <v>1.3828451642881101E-6</v>
      </c>
      <c r="E117" s="9">
        <v>4.8335133235606698</v>
      </c>
      <c r="F117" s="9">
        <v>4852</v>
      </c>
      <c r="G117" s="9">
        <v>2962.11824913499</v>
      </c>
      <c r="H117" s="9">
        <v>0.140588859418281</v>
      </c>
      <c r="I117" s="9">
        <v>7.4732692966325903E-23</v>
      </c>
      <c r="J117" s="9">
        <v>9.8911377785353807</v>
      </c>
      <c r="K117" s="9">
        <v>4852</v>
      </c>
      <c r="L117" s="9">
        <v>2888.5334024908302</v>
      </c>
      <c r="M117" s="67" t="str">
        <f t="shared" si="5"/>
        <v>log</v>
      </c>
      <c r="Z117" s="9"/>
      <c r="AM117" s="9"/>
    </row>
    <row r="118" spans="1:39">
      <c r="A118" s="134"/>
      <c r="B118" s="8" t="s">
        <v>285</v>
      </c>
      <c r="C118" s="9">
        <v>-0.11242889453499599</v>
      </c>
      <c r="D118" s="9">
        <v>2.6083078925392202E-15</v>
      </c>
      <c r="E118" s="9">
        <v>-7.9339660257331204</v>
      </c>
      <c r="F118" s="9">
        <v>4917</v>
      </c>
      <c r="G118" s="9">
        <v>2970.0798596866098</v>
      </c>
      <c r="H118" s="9">
        <v>-0.120238058076194</v>
      </c>
      <c r="I118" s="9">
        <v>2.6387838393944E-17</v>
      </c>
      <c r="J118" s="9">
        <v>-8.4928667618370302</v>
      </c>
      <c r="K118" s="9">
        <v>4917</v>
      </c>
      <c r="L118" s="9">
        <v>2961.0196024997999</v>
      </c>
      <c r="M118" s="67" t="str">
        <f t="shared" si="5"/>
        <v>log</v>
      </c>
      <c r="Z118" s="9"/>
      <c r="AM118" s="9"/>
    </row>
    <row r="119" spans="1:39">
      <c r="A119" s="134"/>
      <c r="B119" s="8" t="s">
        <v>286</v>
      </c>
      <c r="C119" s="9">
        <v>-0.120920121203288</v>
      </c>
      <c r="D119" s="9">
        <v>1.74099522945069E-17</v>
      </c>
      <c r="E119" s="9">
        <v>-8.5417562792738906</v>
      </c>
      <c r="F119" s="9">
        <v>4917</v>
      </c>
      <c r="G119" s="9">
        <v>2960.1985628303601</v>
      </c>
      <c r="H119" s="9">
        <v>-0.121805681363387</v>
      </c>
      <c r="I119" s="9">
        <v>1.01105937931377E-17</v>
      </c>
      <c r="J119" s="9">
        <v>-8.6052505646958704</v>
      </c>
      <c r="K119" s="9">
        <v>4917</v>
      </c>
      <c r="L119" s="9">
        <v>2959.1254257385599</v>
      </c>
      <c r="M119" s="67" t="str">
        <f t="shared" si="5"/>
        <v>log</v>
      </c>
      <c r="Z119" s="9"/>
      <c r="AM119" s="9"/>
    </row>
    <row r="120" spans="1:39" ht="16.899999999999999" customHeight="1">
      <c r="A120" s="134"/>
      <c r="B120" s="8" t="s">
        <v>287</v>
      </c>
      <c r="C120" s="9">
        <v>-0.120920604310966</v>
      </c>
      <c r="D120" s="9">
        <v>1.7404810285384601E-17</v>
      </c>
      <c r="E120" s="9">
        <v>-8.5417909122310203</v>
      </c>
      <c r="F120" s="9">
        <v>4917</v>
      </c>
      <c r="G120" s="9">
        <v>2960.1979795904699</v>
      </c>
      <c r="H120" s="9">
        <v>-0.12180684158141999</v>
      </c>
      <c r="I120" s="9">
        <v>1.0103371095609201E-17</v>
      </c>
      <c r="J120" s="9">
        <v>-8.6053337654803794</v>
      </c>
      <c r="K120" s="9">
        <v>4917</v>
      </c>
      <c r="L120" s="9">
        <v>2959.1240144759099</v>
      </c>
      <c r="M120" s="67" t="str">
        <f t="shared" si="5"/>
        <v>log</v>
      </c>
      <c r="Z120" s="9"/>
      <c r="AM120" s="9"/>
    </row>
    <row r="121" spans="1:39" ht="16.899999999999999" customHeight="1">
      <c r="A121" s="134"/>
      <c r="B121" s="8" t="s">
        <v>288</v>
      </c>
      <c r="C121" s="9">
        <v>-5.1382676299225598E-2</v>
      </c>
      <c r="D121" s="9">
        <v>8.5617808348744696E-4</v>
      </c>
      <c r="E121" s="9">
        <v>-3.3363667693860402</v>
      </c>
      <c r="F121" s="9">
        <v>4205</v>
      </c>
      <c r="G121" s="9">
        <v>2606.5764300956398</v>
      </c>
      <c r="H121" s="9">
        <v>-4.3005656885533601E-2</v>
      </c>
      <c r="I121" s="9">
        <v>5.2729456766692599E-3</v>
      </c>
      <c r="J121" s="9">
        <v>-2.7913260487416398</v>
      </c>
      <c r="K121" s="9">
        <v>4205</v>
      </c>
      <c r="L121" s="9">
        <v>2609.9103594124399</v>
      </c>
      <c r="M121" s="67" t="str">
        <f t="shared" si="5"/>
        <v>linear</v>
      </c>
      <c r="Z121" s="9"/>
      <c r="AM121" s="9"/>
    </row>
    <row r="122" spans="1:39" ht="16.899999999999999" customHeight="1">
      <c r="A122" s="134"/>
      <c r="B122" s="8" t="s">
        <v>289</v>
      </c>
      <c r="C122" s="9">
        <v>0.39815992917029902</v>
      </c>
      <c r="D122" s="9">
        <v>1.44992604713113E-186</v>
      </c>
      <c r="E122" s="9">
        <v>30.436077343443699</v>
      </c>
      <c r="F122" s="9">
        <v>4917</v>
      </c>
      <c r="G122" s="9">
        <v>2183.6022380973</v>
      </c>
      <c r="H122" s="9">
        <v>0.38182877199659299</v>
      </c>
      <c r="I122" s="9">
        <v>1.6648109599841201E-170</v>
      </c>
      <c r="J122" s="9">
        <v>28.969249590969799</v>
      </c>
      <c r="K122" s="9">
        <v>4917</v>
      </c>
      <c r="L122" s="9">
        <v>2257.5078680143702</v>
      </c>
      <c r="M122" s="67" t="str">
        <f t="shared" si="5"/>
        <v>linear</v>
      </c>
      <c r="Z122" s="9"/>
      <c r="AM122" s="9"/>
    </row>
    <row r="123" spans="1:39">
      <c r="A123" s="134"/>
      <c r="B123" s="8" t="s">
        <v>290</v>
      </c>
      <c r="C123" s="9">
        <v>-0.106848243351663</v>
      </c>
      <c r="D123" s="9">
        <v>8.1461160218331597E-10</v>
      </c>
      <c r="E123" s="9">
        <v>-6.1601955348347399</v>
      </c>
      <c r="F123" s="9">
        <v>3286</v>
      </c>
      <c r="G123" s="9">
        <v>2000.8107087174001</v>
      </c>
      <c r="H123" s="9">
        <v>-0.103722148483658</v>
      </c>
      <c r="I123" s="9">
        <v>2.5014174105067202E-9</v>
      </c>
      <c r="J123" s="9">
        <v>-5.9779746988036102</v>
      </c>
      <c r="K123" s="9">
        <v>3286</v>
      </c>
      <c r="L123" s="9">
        <v>2002.9993439193299</v>
      </c>
      <c r="M123" s="67" t="str">
        <f t="shared" si="5"/>
        <v>linear</v>
      </c>
      <c r="Z123" s="9"/>
      <c r="AM123" s="9"/>
    </row>
    <row r="124" spans="1:39">
      <c r="A124" s="134"/>
      <c r="B124" s="8" t="s">
        <v>291</v>
      </c>
      <c r="C124" s="9">
        <v>-5.5222924048093598E-2</v>
      </c>
      <c r="D124" s="9">
        <v>1.72514587247219E-4</v>
      </c>
      <c r="E124" s="9">
        <v>-3.75927073914281</v>
      </c>
      <c r="F124" s="9">
        <v>4620</v>
      </c>
      <c r="G124" s="9">
        <v>2813.97886847683</v>
      </c>
      <c r="H124" s="9">
        <v>-5.2501493215803399E-2</v>
      </c>
      <c r="I124" s="9">
        <v>3.5585638427626997E-4</v>
      </c>
      <c r="J124" s="9">
        <v>-3.57348543127739</v>
      </c>
      <c r="K124" s="9">
        <v>4620</v>
      </c>
      <c r="L124" s="9">
        <v>2815.3378200607399</v>
      </c>
      <c r="M124" s="67" t="str">
        <f t="shared" si="5"/>
        <v>linear</v>
      </c>
      <c r="Z124" s="9"/>
      <c r="AM124" s="9"/>
    </row>
    <row r="125" spans="1:39">
      <c r="A125" s="134" t="s">
        <v>195</v>
      </c>
      <c r="B125" s="8" t="s">
        <v>281</v>
      </c>
      <c r="C125" s="9">
        <v>0.26374771530690799</v>
      </c>
      <c r="D125" s="9">
        <v>2.4474855102288701E-78</v>
      </c>
      <c r="E125" s="9">
        <v>19.081375033338801</v>
      </c>
      <c r="F125" s="9">
        <v>4870</v>
      </c>
      <c r="G125" s="9">
        <v>2547.8847364956</v>
      </c>
      <c r="H125" s="9">
        <v>0.29350497304136502</v>
      </c>
      <c r="I125" s="9">
        <v>2.1164516250043599E-97</v>
      </c>
      <c r="J125" s="9">
        <v>21.4260117534022</v>
      </c>
      <c r="K125" s="9">
        <v>4870</v>
      </c>
      <c r="L125" s="9">
        <v>2460.27257777259</v>
      </c>
      <c r="M125" s="67" t="str">
        <f t="shared" si="5"/>
        <v>log</v>
      </c>
      <c r="Z125" s="9"/>
      <c r="AM125" s="9"/>
    </row>
    <row r="126" spans="1:39">
      <c r="A126" s="134"/>
      <c r="B126" s="8" t="s">
        <v>283</v>
      </c>
      <c r="C126" s="9">
        <v>5.6064956082206102E-2</v>
      </c>
      <c r="D126" s="9">
        <v>9.0256920586316106E-5</v>
      </c>
      <c r="E126" s="9">
        <v>3.9186781586938402</v>
      </c>
      <c r="F126" s="9">
        <v>4870</v>
      </c>
      <c r="G126" s="9">
        <v>2883.82145101265</v>
      </c>
      <c r="H126" s="9">
        <v>0.203565367025662</v>
      </c>
      <c r="I126" s="9">
        <v>9.8100548052913494E-47</v>
      </c>
      <c r="J126" s="9">
        <v>14.509701014788201</v>
      </c>
      <c r="K126" s="9">
        <v>4870</v>
      </c>
      <c r="L126" s="9">
        <v>2692.96718374589</v>
      </c>
      <c r="M126" s="67" t="str">
        <f t="shared" si="5"/>
        <v>log</v>
      </c>
      <c r="Z126" s="9"/>
      <c r="AM126" s="9"/>
    </row>
    <row r="127" spans="1:39">
      <c r="A127" s="134"/>
      <c r="B127" s="8" t="s">
        <v>284</v>
      </c>
      <c r="C127" s="9">
        <v>6.8656916762310297E-2</v>
      </c>
      <c r="D127" s="9">
        <v>1.6132994169861999E-6</v>
      </c>
      <c r="E127" s="9">
        <v>4.80258189810269</v>
      </c>
      <c r="F127" s="9">
        <v>4870</v>
      </c>
      <c r="G127" s="9">
        <v>2876.13983048301</v>
      </c>
      <c r="H127" s="9">
        <v>0.143208344738915</v>
      </c>
      <c r="I127" s="9">
        <v>9.6498827621555397E-24</v>
      </c>
      <c r="J127" s="9">
        <v>10.0979333220466</v>
      </c>
      <c r="K127" s="9">
        <v>4870</v>
      </c>
      <c r="L127" s="9">
        <v>2798.20276230222</v>
      </c>
      <c r="M127" s="67" t="str">
        <f t="shared" si="5"/>
        <v>log</v>
      </c>
      <c r="Z127" s="9"/>
      <c r="AM127" s="9"/>
    </row>
    <row r="128" spans="1:39">
      <c r="A128" s="134"/>
      <c r="B128" s="8" t="s">
        <v>285</v>
      </c>
      <c r="C128" s="9">
        <v>-0.12995869379341399</v>
      </c>
      <c r="D128" s="9">
        <v>4.8613070219174598E-20</v>
      </c>
      <c r="E128" s="9">
        <v>-9.2066936077137704</v>
      </c>
      <c r="F128" s="9">
        <v>4934</v>
      </c>
      <c r="G128" s="9">
        <v>2863.2468912139502</v>
      </c>
      <c r="H128" s="9">
        <v>-0.13562199606358599</v>
      </c>
      <c r="I128" s="9">
        <v>1.06716678143383E-21</v>
      </c>
      <c r="J128" s="9">
        <v>-9.6152582516976501</v>
      </c>
      <c r="K128" s="9">
        <v>4934</v>
      </c>
      <c r="L128" s="9">
        <v>2855.6895092259101</v>
      </c>
      <c r="M128" s="67" t="str">
        <f t="shared" si="5"/>
        <v>log</v>
      </c>
      <c r="Z128" s="9"/>
      <c r="AM128" s="9"/>
    </row>
    <row r="129" spans="1:39">
      <c r="A129" s="134"/>
      <c r="B129" s="8" t="s">
        <v>286</v>
      </c>
      <c r="C129" s="9">
        <v>-0.11982702914605201</v>
      </c>
      <c r="D129" s="9">
        <v>2.9897055294320099E-17</v>
      </c>
      <c r="E129" s="9">
        <v>-8.4780286110927303</v>
      </c>
      <c r="F129" s="9">
        <v>4934</v>
      </c>
      <c r="G129" s="9">
        <v>2875.93692396509</v>
      </c>
      <c r="H129" s="9">
        <v>-0.116548674763072</v>
      </c>
      <c r="I129" s="9">
        <v>2.13485919236272E-16</v>
      </c>
      <c r="J129" s="9">
        <v>-8.2428380796612206</v>
      </c>
      <c r="K129" s="9">
        <v>4934</v>
      </c>
      <c r="L129" s="9">
        <v>2879.8161424699301</v>
      </c>
      <c r="M129" s="67" t="str">
        <f t="shared" si="5"/>
        <v>linear</v>
      </c>
      <c r="Z129" s="9"/>
      <c r="AM129" s="9"/>
    </row>
    <row r="130" spans="1:39">
      <c r="A130" s="134"/>
      <c r="B130" s="8" t="s">
        <v>287</v>
      </c>
      <c r="C130" s="9">
        <v>-0.11982753028368399</v>
      </c>
      <c r="D130" s="9">
        <v>2.98879478164776E-17</v>
      </c>
      <c r="E130" s="9">
        <v>-8.4780645842178597</v>
      </c>
      <c r="F130" s="9">
        <v>4934</v>
      </c>
      <c r="G130" s="9">
        <v>2875.93632251594</v>
      </c>
      <c r="H130" s="9">
        <v>-0.116549849415462</v>
      </c>
      <c r="I130" s="9">
        <v>2.1333768584056699E-16</v>
      </c>
      <c r="J130" s="9">
        <v>-8.2429223003131895</v>
      </c>
      <c r="K130" s="9">
        <v>4934</v>
      </c>
      <c r="L130" s="9">
        <v>2879.8147723335001</v>
      </c>
      <c r="M130" s="67" t="str">
        <f t="shared" si="5"/>
        <v>linear</v>
      </c>
      <c r="Z130" s="9"/>
      <c r="AM130" s="9"/>
    </row>
    <row r="131" spans="1:39">
      <c r="A131" s="134"/>
      <c r="B131" s="8" t="s">
        <v>288</v>
      </c>
      <c r="C131" s="9">
        <v>-4.4515075558012901E-2</v>
      </c>
      <c r="D131" s="9">
        <v>3.8112858970101001E-3</v>
      </c>
      <c r="E131" s="9">
        <v>-2.89497964885987</v>
      </c>
      <c r="F131" s="9">
        <v>4221</v>
      </c>
      <c r="G131" s="9">
        <v>2516.5838078229699</v>
      </c>
      <c r="H131" s="9">
        <v>-3.3776405770161402E-2</v>
      </c>
      <c r="I131" s="9">
        <v>2.8169112620707901E-2</v>
      </c>
      <c r="J131" s="9">
        <v>-2.1956796780950101</v>
      </c>
      <c r="K131" s="9">
        <v>4221</v>
      </c>
      <c r="L131" s="9">
        <v>2520.1398316641098</v>
      </c>
      <c r="M131" s="67" t="str">
        <f t="shared" si="5"/>
        <v>linear</v>
      </c>
      <c r="Z131" s="9"/>
      <c r="AM131" s="9"/>
    </row>
    <row r="132" spans="1:39">
      <c r="A132" s="134"/>
      <c r="B132" s="8" t="s">
        <v>289</v>
      </c>
      <c r="C132" s="9">
        <v>0.40306015011919499</v>
      </c>
      <c r="D132" s="9">
        <v>3.2168042366271802E-192</v>
      </c>
      <c r="E132" s="9">
        <v>30.936131413663301</v>
      </c>
      <c r="F132" s="9">
        <v>4934</v>
      </c>
      <c r="G132" s="9">
        <v>2072.2541757569202</v>
      </c>
      <c r="H132" s="9">
        <v>0.38463519797117501</v>
      </c>
      <c r="I132" s="9">
        <v>8.5973968574917604E-174</v>
      </c>
      <c r="J132" s="9">
        <v>29.269451711422199</v>
      </c>
      <c r="K132" s="9">
        <v>4934</v>
      </c>
      <c r="L132" s="9">
        <v>2157.0544035590801</v>
      </c>
      <c r="M132" s="67" t="str">
        <f t="shared" si="5"/>
        <v>linear</v>
      </c>
      <c r="Z132" s="9"/>
      <c r="AM132" s="9"/>
    </row>
    <row r="133" spans="1:39">
      <c r="A133" s="134"/>
      <c r="B133" s="8" t="s">
        <v>290</v>
      </c>
      <c r="C133" s="9">
        <v>-0.100261134118048</v>
      </c>
      <c r="D133" s="9">
        <v>8.1694547377543607E-9</v>
      </c>
      <c r="E133" s="9">
        <v>-5.7799547081116103</v>
      </c>
      <c r="F133" s="9">
        <v>3290</v>
      </c>
      <c r="G133" s="9">
        <v>1925.0568357428101</v>
      </c>
      <c r="H133" s="9">
        <v>-0.100390147562035</v>
      </c>
      <c r="I133" s="9">
        <v>7.8159588422283797E-9</v>
      </c>
      <c r="J133" s="9">
        <v>-5.7874678753103996</v>
      </c>
      <c r="K133" s="9">
        <v>3290</v>
      </c>
      <c r="L133" s="9">
        <v>1924.97075021259</v>
      </c>
      <c r="M133" s="67" t="str">
        <f t="shared" si="5"/>
        <v>log</v>
      </c>
      <c r="Z133" s="9"/>
      <c r="AM133" s="9"/>
    </row>
    <row r="134" spans="1:39">
      <c r="A134" s="134"/>
      <c r="B134" s="8" t="s">
        <v>291</v>
      </c>
      <c r="C134" s="9">
        <v>-6.8363805458759794E-2</v>
      </c>
      <c r="D134" s="9">
        <v>3.1780657930527202E-6</v>
      </c>
      <c r="E134" s="9">
        <v>-4.6646760107140599</v>
      </c>
      <c r="F134" s="9">
        <v>4634</v>
      </c>
      <c r="G134" s="9">
        <v>2712.2321244631698</v>
      </c>
      <c r="H134" s="9">
        <v>-7.3422298559912294E-2</v>
      </c>
      <c r="I134" s="9">
        <v>5.5978743956094205E-7</v>
      </c>
      <c r="J134" s="9">
        <v>-5.0116387957232904</v>
      </c>
      <c r="K134" s="9">
        <v>4634</v>
      </c>
      <c r="L134" s="9">
        <v>2708.8902567004902</v>
      </c>
      <c r="M134" s="67" t="str">
        <f t="shared" si="5"/>
        <v>log</v>
      </c>
      <c r="Z134" s="9"/>
      <c r="AM134" s="9"/>
    </row>
    <row r="135" spans="1:39">
      <c r="A135" s="134" t="s">
        <v>200</v>
      </c>
      <c r="B135" s="8" t="s">
        <v>281</v>
      </c>
      <c r="C135" s="9">
        <v>0.21027133767970199</v>
      </c>
      <c r="D135" s="9">
        <v>1.2279989310087801E-49</v>
      </c>
      <c r="E135" s="9">
        <v>14.9816673303842</v>
      </c>
      <c r="F135" s="9">
        <v>4852</v>
      </c>
      <c r="G135" s="9">
        <v>2721.9586818536</v>
      </c>
      <c r="H135" s="9">
        <v>0.246354744032004</v>
      </c>
      <c r="I135" s="9">
        <v>5.0093923398597303E-68</v>
      </c>
      <c r="J135" s="9">
        <v>17.705859169311001</v>
      </c>
      <c r="K135" s="9">
        <v>4852</v>
      </c>
      <c r="L135" s="9">
        <v>2637.5517918931801</v>
      </c>
      <c r="M135" s="67" t="str">
        <f t="shared" si="5"/>
        <v>log</v>
      </c>
      <c r="Z135" s="9"/>
      <c r="AM135" s="9"/>
    </row>
    <row r="136" spans="1:39">
      <c r="A136" s="134"/>
      <c r="B136" s="8" t="s">
        <v>283</v>
      </c>
      <c r="C136" s="9">
        <v>3.1712449335403799E-2</v>
      </c>
      <c r="D136" s="9">
        <v>2.7145878740357999E-2</v>
      </c>
      <c r="E136" s="9">
        <v>2.21008345241516</v>
      </c>
      <c r="F136" s="9">
        <v>4852</v>
      </c>
      <c r="G136" s="9">
        <v>2936.5787382900298</v>
      </c>
      <c r="H136" s="9">
        <v>0.16102461398666801</v>
      </c>
      <c r="I136" s="9">
        <v>1.4780024152554E-29</v>
      </c>
      <c r="J136" s="9">
        <v>11.3646833469041</v>
      </c>
      <c r="K136" s="9">
        <v>4852</v>
      </c>
      <c r="L136" s="9">
        <v>2813.9432942951698</v>
      </c>
      <c r="M136" s="67" t="str">
        <f t="shared" si="5"/>
        <v>log</v>
      </c>
      <c r="Z136" s="9"/>
      <c r="AM136" s="9"/>
    </row>
    <row r="137" spans="1:39">
      <c r="A137" s="134"/>
      <c r="B137" s="8" t="s">
        <v>284</v>
      </c>
      <c r="C137" s="9">
        <v>2.3441595777197299E-2</v>
      </c>
      <c r="D137" s="9">
        <v>0.102470037503665</v>
      </c>
      <c r="E137" s="9">
        <v>1.6333036248196999</v>
      </c>
      <c r="F137" s="9">
        <v>4852</v>
      </c>
      <c r="G137" s="9">
        <v>2938.79471563994</v>
      </c>
      <c r="H137" s="9">
        <v>0.10067075758923701</v>
      </c>
      <c r="I137" s="9">
        <v>2.0674748915563801E-12</v>
      </c>
      <c r="J137" s="9">
        <v>7.0481584878406798</v>
      </c>
      <c r="K137" s="9">
        <v>4852</v>
      </c>
      <c r="L137" s="9">
        <v>2892.01843259012</v>
      </c>
      <c r="M137" s="67" t="str">
        <f t="shared" si="5"/>
        <v>log</v>
      </c>
      <c r="Z137" s="9"/>
      <c r="AM137" s="9"/>
    </row>
    <row r="138" spans="1:39">
      <c r="A138" s="134"/>
      <c r="B138" s="8" t="s">
        <v>285</v>
      </c>
      <c r="C138" s="9">
        <v>-0.100619784192022</v>
      </c>
      <c r="D138" s="9">
        <v>1.5141193358192599E-12</v>
      </c>
      <c r="E138" s="9">
        <v>-7.0915825568224298</v>
      </c>
      <c r="F138" s="9">
        <v>4917</v>
      </c>
      <c r="G138" s="9">
        <v>2950.8370010866302</v>
      </c>
      <c r="H138" s="9">
        <v>-0.10252048254132</v>
      </c>
      <c r="I138" s="9">
        <v>5.6986914403558096E-13</v>
      </c>
      <c r="J138" s="9">
        <v>-7.2269514912280899</v>
      </c>
      <c r="K138" s="9">
        <v>4917</v>
      </c>
      <c r="L138" s="9">
        <v>2948.91793422102</v>
      </c>
      <c r="M138" s="67" t="str">
        <f t="shared" si="5"/>
        <v>log</v>
      </c>
      <c r="Z138" s="9"/>
      <c r="AM138" s="9"/>
    </row>
    <row r="139" spans="1:39">
      <c r="A139" s="134"/>
      <c r="B139" s="8" t="s">
        <v>286</v>
      </c>
      <c r="C139" s="9">
        <v>-9.1537133500705095E-2</v>
      </c>
      <c r="D139" s="9">
        <v>1.26030940209448E-10</v>
      </c>
      <c r="E139" s="9">
        <v>-6.4457664403311501</v>
      </c>
      <c r="F139" s="9">
        <v>4917</v>
      </c>
      <c r="G139" s="9">
        <v>2959.5022737363201</v>
      </c>
      <c r="H139" s="9">
        <v>-9.1475768369810806E-2</v>
      </c>
      <c r="I139" s="9">
        <v>1.2967255053014599E-10</v>
      </c>
      <c r="J139" s="9">
        <v>-6.4414088185072398</v>
      </c>
      <c r="K139" s="9">
        <v>4917</v>
      </c>
      <c r="L139" s="9">
        <v>2959.5579835929102</v>
      </c>
      <c r="M139" s="67" t="str">
        <f t="shared" si="5"/>
        <v>linear</v>
      </c>
      <c r="Z139" s="9"/>
      <c r="AM139" s="9"/>
    </row>
    <row r="140" spans="1:39">
      <c r="A140" s="134"/>
      <c r="B140" s="8" t="s">
        <v>287</v>
      </c>
      <c r="C140" s="9">
        <v>-9.1537666191818898E-2</v>
      </c>
      <c r="D140" s="9">
        <v>1.2599977024036901E-10</v>
      </c>
      <c r="E140" s="9">
        <v>-6.4458042677794003</v>
      </c>
      <c r="F140" s="9">
        <v>4917</v>
      </c>
      <c r="G140" s="9">
        <v>2959.5017899705099</v>
      </c>
      <c r="H140" s="9">
        <v>-9.1477020815190796E-2</v>
      </c>
      <c r="I140" s="9">
        <v>1.2959720867730899E-10</v>
      </c>
      <c r="J140" s="9">
        <v>-6.4414977556256803</v>
      </c>
      <c r="K140" s="9">
        <v>4917</v>
      </c>
      <c r="L140" s="9">
        <v>2959.5568469498999</v>
      </c>
      <c r="M140" s="67" t="str">
        <f t="shared" si="5"/>
        <v>linear</v>
      </c>
      <c r="Z140" s="9"/>
      <c r="AM140" s="9"/>
    </row>
    <row r="141" spans="1:39">
      <c r="A141" s="134"/>
      <c r="B141" s="8" t="s">
        <v>288</v>
      </c>
      <c r="C141" s="9">
        <v>-6.2954391362700299E-2</v>
      </c>
      <c r="D141" s="9">
        <v>4.3951059042849203E-5</v>
      </c>
      <c r="E141" s="9">
        <v>-4.0899660511122198</v>
      </c>
      <c r="F141" s="9">
        <v>4204</v>
      </c>
      <c r="G141" s="9">
        <v>2552.7766395266099</v>
      </c>
      <c r="H141" s="9">
        <v>-5.2286698390154603E-2</v>
      </c>
      <c r="I141" s="9">
        <v>6.9309164848280495E-4</v>
      </c>
      <c r="J141" s="9">
        <v>-3.3948222873392799</v>
      </c>
      <c r="K141" s="9">
        <v>4204</v>
      </c>
      <c r="L141" s="9">
        <v>2557.9646864626802</v>
      </c>
      <c r="M141" s="67" t="str">
        <f t="shared" si="5"/>
        <v>linear</v>
      </c>
      <c r="Z141" s="9"/>
      <c r="AM141" s="9"/>
    </row>
    <row r="142" spans="1:39">
      <c r="A142" s="134"/>
      <c r="B142" s="8" t="s">
        <v>289</v>
      </c>
      <c r="C142" s="9">
        <v>0.371665384974179</v>
      </c>
      <c r="D142" s="9">
        <v>5.7883278450081298E-161</v>
      </c>
      <c r="E142" s="9">
        <v>28.0725999501385</v>
      </c>
      <c r="F142" s="9">
        <v>4917</v>
      </c>
      <c r="G142" s="9">
        <v>2269.6495710374602</v>
      </c>
      <c r="H142" s="9">
        <v>0.36309825785483002</v>
      </c>
      <c r="I142" s="9">
        <v>3.48802670891231E-153</v>
      </c>
      <c r="J142" s="9">
        <v>27.3258996757747</v>
      </c>
      <c r="K142" s="9">
        <v>4917</v>
      </c>
      <c r="L142" s="9">
        <v>2305.4459709890202</v>
      </c>
      <c r="M142" s="67" t="str">
        <f t="shared" si="5"/>
        <v>linear</v>
      </c>
      <c r="Z142" s="9"/>
      <c r="AM142" s="9"/>
    </row>
    <row r="143" spans="1:39">
      <c r="A143" s="134"/>
      <c r="B143" s="8" t="s">
        <v>290</v>
      </c>
      <c r="C143" s="9">
        <v>-9.5183851647266393E-2</v>
      </c>
      <c r="D143" s="9">
        <v>4.6084526381895101E-8</v>
      </c>
      <c r="E143" s="9">
        <v>-5.4786685711368603</v>
      </c>
      <c r="F143" s="9">
        <v>3283</v>
      </c>
      <c r="G143" s="9">
        <v>1985.5386259757399</v>
      </c>
      <c r="H143" s="9">
        <v>-0.11912103227402999</v>
      </c>
      <c r="I143" s="9">
        <v>7.4257260128895308E-12</v>
      </c>
      <c r="J143" s="9">
        <v>-6.8742803600377798</v>
      </c>
      <c r="K143" s="9">
        <v>3283</v>
      </c>
      <c r="L143" s="9">
        <v>1968.4888131564801</v>
      </c>
      <c r="M143" s="67" t="str">
        <f t="shared" si="5"/>
        <v>log</v>
      </c>
      <c r="Z143" s="9"/>
      <c r="AM143" s="9"/>
    </row>
    <row r="144" spans="1:39">
      <c r="A144" s="134"/>
      <c r="B144" s="8" t="s">
        <v>291</v>
      </c>
      <c r="C144" s="9">
        <v>-5.8253589352695097E-2</v>
      </c>
      <c r="D144" s="9">
        <v>7.4513337955018404E-5</v>
      </c>
      <c r="E144" s="9">
        <v>-3.96497784885337</v>
      </c>
      <c r="F144" s="9">
        <v>4617</v>
      </c>
      <c r="G144" s="9">
        <v>2776.6041701590002</v>
      </c>
      <c r="H144" s="9">
        <v>-7.3308084695087303E-2</v>
      </c>
      <c r="I144" s="9">
        <v>6.1128594138948704E-7</v>
      </c>
      <c r="J144" s="9">
        <v>-4.9946139151210396</v>
      </c>
      <c r="K144" s="9">
        <v>4617</v>
      </c>
      <c r="L144" s="9">
        <v>2767.4155196384099</v>
      </c>
      <c r="M144" s="67" t="str">
        <f t="shared" ref="M144:M204" si="7">IF(L144&lt;G144,"log","linear")</f>
        <v>log</v>
      </c>
      <c r="Z144" s="9"/>
      <c r="AM144" s="9"/>
    </row>
    <row r="145" spans="1:39">
      <c r="A145" s="134" t="s">
        <v>205</v>
      </c>
      <c r="B145" s="8" t="s">
        <v>281</v>
      </c>
      <c r="C145" s="9">
        <v>0.26720638887658199</v>
      </c>
      <c r="D145" s="9">
        <v>2.1188385306822899E-80</v>
      </c>
      <c r="E145" s="9">
        <v>19.3467316855645</v>
      </c>
      <c r="F145" s="9">
        <v>4868</v>
      </c>
      <c r="G145" s="9">
        <v>2534.11554308826</v>
      </c>
      <c r="H145" s="9">
        <v>0.30093447908244098</v>
      </c>
      <c r="I145" s="9">
        <v>1.7104400159094601E-102</v>
      </c>
      <c r="J145" s="9">
        <v>22.0171236090817</v>
      </c>
      <c r="K145" s="9">
        <v>4868</v>
      </c>
      <c r="L145" s="9">
        <v>2432.5684005305502</v>
      </c>
      <c r="M145" s="67" t="str">
        <f t="shared" si="7"/>
        <v>log</v>
      </c>
      <c r="Z145" s="9"/>
      <c r="AM145" s="9"/>
    </row>
    <row r="146" spans="1:39">
      <c r="A146" s="134"/>
      <c r="B146" s="8" t="s">
        <v>283</v>
      </c>
      <c r="C146" s="9">
        <v>6.0125945686326503E-2</v>
      </c>
      <c r="D146" s="9">
        <v>2.6853004651018E-5</v>
      </c>
      <c r="E146" s="9">
        <v>4.2026540605992402</v>
      </c>
      <c r="F146" s="9">
        <v>4868</v>
      </c>
      <c r="G146" s="9">
        <v>2877.2300323928998</v>
      </c>
      <c r="H146" s="9">
        <v>0.20900509103304199</v>
      </c>
      <c r="I146" s="9">
        <v>3.3187888593082099E-49</v>
      </c>
      <c r="J146" s="9">
        <v>14.9118401925087</v>
      </c>
      <c r="K146" s="9">
        <v>4868</v>
      </c>
      <c r="L146" s="9">
        <v>2677.3443637220998</v>
      </c>
      <c r="M146" s="67" t="str">
        <f t="shared" si="7"/>
        <v>log</v>
      </c>
      <c r="Z146" s="9"/>
      <c r="AM146" s="9"/>
    </row>
    <row r="147" spans="1:39">
      <c r="A147" s="134"/>
      <c r="B147" s="8" t="s">
        <v>284</v>
      </c>
      <c r="C147" s="9">
        <v>6.2266226217402999E-2</v>
      </c>
      <c r="D147" s="9">
        <v>1.37148862434226E-5</v>
      </c>
      <c r="E147" s="9">
        <v>4.3528265719034502</v>
      </c>
      <c r="F147" s="9">
        <v>4868</v>
      </c>
      <c r="G147" s="9">
        <v>2875.9495215082002</v>
      </c>
      <c r="H147" s="9">
        <v>0.14513077570209501</v>
      </c>
      <c r="I147" s="9">
        <v>2.45211534551746E-24</v>
      </c>
      <c r="J147" s="9">
        <v>10.2342828756556</v>
      </c>
      <c r="K147" s="9">
        <v>4868</v>
      </c>
      <c r="L147" s="9">
        <v>2791.1953900526501</v>
      </c>
      <c r="M147" s="67" t="str">
        <f t="shared" si="7"/>
        <v>log</v>
      </c>
      <c r="Z147" s="9"/>
      <c r="AM147" s="9"/>
    </row>
    <row r="148" spans="1:39">
      <c r="A148" s="134"/>
      <c r="B148" s="8" t="s">
        <v>285</v>
      </c>
      <c r="C148" s="9">
        <v>-0.13926497113535599</v>
      </c>
      <c r="D148" s="9">
        <v>8.3826642854246595E-23</v>
      </c>
      <c r="E148" s="9">
        <v>-9.8785762201810705</v>
      </c>
      <c r="F148" s="9">
        <v>4934</v>
      </c>
      <c r="G148" s="9">
        <v>2849.7546249366801</v>
      </c>
      <c r="H148" s="9">
        <v>-0.141872361358298</v>
      </c>
      <c r="I148" s="9">
        <v>1.3009901510282799E-23</v>
      </c>
      <c r="J148" s="9">
        <v>-10.067291510650801</v>
      </c>
      <c r="K148" s="9">
        <v>4934</v>
      </c>
      <c r="L148" s="9">
        <v>2846.0634225593499</v>
      </c>
      <c r="M148" s="67" t="str">
        <f t="shared" si="7"/>
        <v>log</v>
      </c>
      <c r="Z148" s="9"/>
      <c r="AM148" s="9"/>
    </row>
    <row r="149" spans="1:39">
      <c r="A149" s="134"/>
      <c r="B149" s="8" t="s">
        <v>286</v>
      </c>
      <c r="C149" s="9">
        <v>-9.79392809468419E-2</v>
      </c>
      <c r="D149" s="9">
        <v>5.35895899057805E-12</v>
      </c>
      <c r="E149" s="9">
        <v>-6.91272748605099</v>
      </c>
      <c r="F149" s="9">
        <v>4934</v>
      </c>
      <c r="G149" s="9">
        <v>2898.8523972702701</v>
      </c>
      <c r="H149" s="9">
        <v>-8.8293817396750907E-2</v>
      </c>
      <c r="I149" s="9">
        <v>5.17193596424306E-10</v>
      </c>
      <c r="J149" s="9">
        <v>-6.2262898686760604</v>
      </c>
      <c r="K149" s="9">
        <v>4934</v>
      </c>
      <c r="L149" s="9">
        <v>2907.7967205172399</v>
      </c>
      <c r="M149" s="67" t="str">
        <f t="shared" si="7"/>
        <v>linear</v>
      </c>
      <c r="Z149" s="9"/>
      <c r="AM149" s="9"/>
    </row>
    <row r="150" spans="1:39">
      <c r="A150" s="134"/>
      <c r="B150" s="8" t="s">
        <v>287</v>
      </c>
      <c r="C150" s="9">
        <v>-9.7939681077595001E-2</v>
      </c>
      <c r="D150" s="9">
        <v>5.3578918182343801E-12</v>
      </c>
      <c r="E150" s="9">
        <v>-6.91275600151139</v>
      </c>
      <c r="F150" s="9">
        <v>4934</v>
      </c>
      <c r="G150" s="9">
        <v>2898.8520066535798</v>
      </c>
      <c r="H150" s="9">
        <v>-8.8295061194269497E-2</v>
      </c>
      <c r="I150" s="9">
        <v>5.1690428382987103E-10</v>
      </c>
      <c r="J150" s="9">
        <v>-6.2263782677545896</v>
      </c>
      <c r="K150" s="9">
        <v>4934</v>
      </c>
      <c r="L150" s="9">
        <v>2907.79562785189</v>
      </c>
      <c r="M150" s="67" t="str">
        <f t="shared" si="7"/>
        <v>linear</v>
      </c>
      <c r="Z150" s="9"/>
      <c r="AM150" s="9"/>
    </row>
    <row r="151" spans="1:39">
      <c r="A151" s="134"/>
      <c r="B151" s="8" t="s">
        <v>288</v>
      </c>
      <c r="C151" s="9">
        <v>-3.6853354618187402E-2</v>
      </c>
      <c r="D151" s="9">
        <v>1.6658742910507798E-2</v>
      </c>
      <c r="E151" s="9">
        <v>-2.3951098516579798</v>
      </c>
      <c r="F151" s="9">
        <v>4218</v>
      </c>
      <c r="G151" s="9">
        <v>2510.1194478727398</v>
      </c>
      <c r="H151" s="9">
        <v>-2.9748536602747799E-2</v>
      </c>
      <c r="I151" s="9">
        <v>5.3314408556026899E-2</v>
      </c>
      <c r="J151" s="9">
        <v>-1.9329078481520201</v>
      </c>
      <c r="K151" s="9">
        <v>4218</v>
      </c>
      <c r="L151" s="9">
        <v>2512.11857008685</v>
      </c>
      <c r="M151" s="67" t="str">
        <f t="shared" si="7"/>
        <v>linear</v>
      </c>
      <c r="Z151" s="9"/>
      <c r="AM151" s="9"/>
    </row>
    <row r="152" spans="1:39">
      <c r="A152" s="134"/>
      <c r="B152" s="8" t="s">
        <v>289</v>
      </c>
      <c r="C152" s="9">
        <v>0.38131484730646498</v>
      </c>
      <c r="D152" s="9">
        <v>1.35299233427122E-170</v>
      </c>
      <c r="E152" s="9">
        <v>28.973576073699402</v>
      </c>
      <c r="F152" s="9">
        <v>4934</v>
      </c>
      <c r="G152" s="9">
        <v>2170.8687198072298</v>
      </c>
      <c r="H152" s="9">
        <v>0.36920659632052399</v>
      </c>
      <c r="I152" s="9">
        <v>3.0064638323445202E-159</v>
      </c>
      <c r="J152" s="9">
        <v>27.9055740723201</v>
      </c>
      <c r="K152" s="9">
        <v>4934</v>
      </c>
      <c r="L152" s="9">
        <v>2223.0792852273898</v>
      </c>
      <c r="M152" s="67" t="str">
        <f t="shared" si="7"/>
        <v>linear</v>
      </c>
      <c r="Z152" s="9"/>
      <c r="AM152" s="9"/>
    </row>
    <row r="153" spans="1:39">
      <c r="A153" s="134"/>
      <c r="B153" s="8" t="s">
        <v>290</v>
      </c>
      <c r="C153" s="9">
        <v>-0.135056831847744</v>
      </c>
      <c r="D153" s="9">
        <v>7.0203514948671403E-15</v>
      </c>
      <c r="E153" s="9">
        <v>-7.8206685670162797</v>
      </c>
      <c r="F153" s="9">
        <v>3292</v>
      </c>
      <c r="G153" s="9">
        <v>1881.19404216782</v>
      </c>
      <c r="H153" s="9">
        <v>-0.14155933901928699</v>
      </c>
      <c r="I153" s="9">
        <v>3.27832846316508E-16</v>
      </c>
      <c r="J153" s="9">
        <v>-8.2047254595455303</v>
      </c>
      <c r="K153" s="9">
        <v>3292</v>
      </c>
      <c r="L153" s="9">
        <v>1875.1535133114201</v>
      </c>
      <c r="M153" s="67" t="str">
        <f t="shared" si="7"/>
        <v>log</v>
      </c>
      <c r="Z153" s="9"/>
      <c r="AM153" s="9"/>
    </row>
    <row r="154" spans="1:39">
      <c r="A154" s="134"/>
      <c r="B154" s="8" t="s">
        <v>291</v>
      </c>
      <c r="C154" s="9">
        <v>-8.3099852365609198E-2</v>
      </c>
      <c r="D154" s="9">
        <v>1.46354931785282E-8</v>
      </c>
      <c r="E154" s="9">
        <v>-5.6759182626735498</v>
      </c>
      <c r="F154" s="9">
        <v>4633</v>
      </c>
      <c r="G154" s="9">
        <v>2692.0881526237099</v>
      </c>
      <c r="H154" s="9">
        <v>-6.9766949010104398E-2</v>
      </c>
      <c r="I154" s="9">
        <v>1.9913060036362202E-6</v>
      </c>
      <c r="J154" s="9">
        <v>-4.7603667200758801</v>
      </c>
      <c r="K154" s="9">
        <v>4633</v>
      </c>
      <c r="L154" s="9">
        <v>2701.59095792582</v>
      </c>
      <c r="M154" s="67" t="str">
        <f t="shared" si="7"/>
        <v>linear</v>
      </c>
      <c r="Z154" s="9"/>
      <c r="AM154" s="9"/>
    </row>
    <row r="155" spans="1:39">
      <c r="A155" s="134" t="s">
        <v>299</v>
      </c>
      <c r="B155" s="8" t="s">
        <v>281</v>
      </c>
      <c r="C155" s="9">
        <v>0.297711109773871</v>
      </c>
      <c r="D155" s="9">
        <v>8.9688675174943903E-99</v>
      </c>
      <c r="E155" s="9">
        <v>21.5944644050502</v>
      </c>
      <c r="F155" s="9">
        <v>4795</v>
      </c>
      <c r="G155" s="9">
        <v>2674.73493511366</v>
      </c>
      <c r="H155" s="9">
        <v>0.33027208401236002</v>
      </c>
      <c r="I155" s="9">
        <v>1.90821780312922E-122</v>
      </c>
      <c r="J155" s="9">
        <v>24.229627249400099</v>
      </c>
      <c r="K155" s="9">
        <v>4795</v>
      </c>
      <c r="L155" s="9">
        <v>2565.8821707628899</v>
      </c>
      <c r="M155" s="67" t="str">
        <f t="shared" si="7"/>
        <v>log</v>
      </c>
      <c r="Z155" s="9"/>
      <c r="AM155" s="9"/>
    </row>
    <row r="156" spans="1:39">
      <c r="A156" s="134"/>
      <c r="B156" s="8" t="s">
        <v>283</v>
      </c>
      <c r="C156" s="9">
        <v>6.8657903966639094E-2</v>
      </c>
      <c r="D156" s="9">
        <v>1.9392886653486998E-6</v>
      </c>
      <c r="E156" s="9">
        <v>4.7655263902833598</v>
      </c>
      <c r="F156" s="9">
        <v>4795</v>
      </c>
      <c r="G156" s="9">
        <v>3097.27078396242</v>
      </c>
      <c r="H156" s="9">
        <v>0.22614906864599599</v>
      </c>
      <c r="I156" s="9">
        <v>1.1062681535715599E-56</v>
      </c>
      <c r="J156" s="9">
        <v>16.076400546090301</v>
      </c>
      <c r="K156" s="9">
        <v>4795</v>
      </c>
      <c r="L156" s="9">
        <v>2868.1058795796498</v>
      </c>
      <c r="M156" s="67" t="str">
        <f t="shared" si="7"/>
        <v>log</v>
      </c>
      <c r="Z156" s="9"/>
      <c r="AM156" s="9"/>
    </row>
    <row r="157" spans="1:39">
      <c r="A157" s="134"/>
      <c r="B157" s="8" t="s">
        <v>284</v>
      </c>
      <c r="C157" s="9">
        <v>5.8213241880544497E-2</v>
      </c>
      <c r="D157" s="9">
        <v>5.4778924689473703E-5</v>
      </c>
      <c r="E157" s="9">
        <v>4.0378781172009202</v>
      </c>
      <c r="F157" s="9">
        <v>4795</v>
      </c>
      <c r="G157" s="9">
        <v>3103.6532731698298</v>
      </c>
      <c r="H157" s="9">
        <v>0.147926891324693</v>
      </c>
      <c r="I157" s="9">
        <v>7.0819895237320102E-25</v>
      </c>
      <c r="J157" s="9">
        <v>10.357284167237101</v>
      </c>
      <c r="K157" s="9">
        <v>4795</v>
      </c>
      <c r="L157" s="9">
        <v>3013.8016317106299</v>
      </c>
      <c r="M157" s="67" t="str">
        <f t="shared" si="7"/>
        <v>log</v>
      </c>
      <c r="Z157" s="9"/>
      <c r="AM157" s="9"/>
    </row>
    <row r="158" spans="1:39">
      <c r="A158" s="134"/>
      <c r="B158" s="8" t="s">
        <v>285</v>
      </c>
      <c r="C158" s="9">
        <v>-0.14346679919842401</v>
      </c>
      <c r="D158" s="9">
        <v>8.8993062770595393E-24</v>
      </c>
      <c r="E158" s="9">
        <v>-10.106148215931301</v>
      </c>
      <c r="F158" s="9">
        <v>4860</v>
      </c>
      <c r="G158" s="9">
        <v>3074.67071186566</v>
      </c>
      <c r="H158" s="9">
        <v>-0.14847914582273999</v>
      </c>
      <c r="I158" s="9">
        <v>2.2739218125172298E-25</v>
      </c>
      <c r="J158" s="9">
        <v>-10.4670522956113</v>
      </c>
      <c r="K158" s="9">
        <v>4860</v>
      </c>
      <c r="L158" s="9">
        <v>3067.40103048846</v>
      </c>
      <c r="M158" s="67" t="str">
        <f t="shared" si="7"/>
        <v>log</v>
      </c>
      <c r="Z158" s="9"/>
      <c r="AM158" s="9"/>
    </row>
    <row r="159" spans="1:39">
      <c r="A159" s="134"/>
      <c r="B159" s="8" t="s">
        <v>286</v>
      </c>
      <c r="C159" s="9">
        <v>-0.119417310643589</v>
      </c>
      <c r="D159" s="9">
        <v>6.5707910700642695E-17</v>
      </c>
      <c r="E159" s="9">
        <v>-8.3850245759412694</v>
      </c>
      <c r="F159" s="9">
        <v>4860</v>
      </c>
      <c r="G159" s="9">
        <v>3105.9545063658302</v>
      </c>
      <c r="H159" s="9">
        <v>-0.111510472422504</v>
      </c>
      <c r="I159" s="9">
        <v>6.3027143342035402E-15</v>
      </c>
      <c r="J159" s="9">
        <v>-7.8225951486184204</v>
      </c>
      <c r="K159" s="9">
        <v>4860</v>
      </c>
      <c r="L159" s="9">
        <v>3114.9521733347001</v>
      </c>
      <c r="M159" s="67" t="str">
        <f t="shared" si="7"/>
        <v>linear</v>
      </c>
      <c r="Z159" s="9"/>
      <c r="AM159" s="9"/>
    </row>
    <row r="160" spans="1:39">
      <c r="A160" s="134"/>
      <c r="B160" s="8" t="s">
        <v>287</v>
      </c>
      <c r="C160" s="9">
        <v>-0.119417536987734</v>
      </c>
      <c r="D160" s="9">
        <v>6.5699033654884404E-17</v>
      </c>
      <c r="E160" s="9">
        <v>-8.3850406988788606</v>
      </c>
      <c r="F160" s="9">
        <v>4860</v>
      </c>
      <c r="G160" s="9">
        <v>3105.9542397292398</v>
      </c>
      <c r="H160" s="9">
        <v>-0.11151140130592101</v>
      </c>
      <c r="I160" s="9">
        <v>6.2994515388925497E-15</v>
      </c>
      <c r="J160" s="9">
        <v>-7.8226611313977097</v>
      </c>
      <c r="K160" s="9">
        <v>4860</v>
      </c>
      <c r="L160" s="9">
        <v>3114.95115343421</v>
      </c>
      <c r="M160" s="67" t="str">
        <f t="shared" si="7"/>
        <v>linear</v>
      </c>
      <c r="Z160" s="9"/>
      <c r="AM160" s="9"/>
    </row>
    <row r="161" spans="1:39">
      <c r="A161" s="134"/>
      <c r="B161" s="8" t="s">
        <v>288</v>
      </c>
      <c r="C161" s="9">
        <v>-4.7873152777467697E-2</v>
      </c>
      <c r="D161" s="9">
        <v>2.0238445617073802E-3</v>
      </c>
      <c r="E161" s="9">
        <v>-3.0886680303135501</v>
      </c>
      <c r="F161" s="9">
        <v>4153</v>
      </c>
      <c r="G161" s="9">
        <v>2701.0949838154202</v>
      </c>
      <c r="H161" s="9">
        <v>-3.9621503644523798E-2</v>
      </c>
      <c r="I161" s="9">
        <v>1.06429521682086E-2</v>
      </c>
      <c r="J161" s="9">
        <v>-2.5553657997805201</v>
      </c>
      <c r="K161" s="9">
        <v>4153</v>
      </c>
      <c r="L161" s="9">
        <v>2704.1005943128298</v>
      </c>
      <c r="M161" s="67" t="str">
        <f t="shared" si="7"/>
        <v>linear</v>
      </c>
      <c r="Z161" s="9"/>
      <c r="AM161" s="9"/>
    </row>
    <row r="162" spans="1:39">
      <c r="A162" s="134"/>
      <c r="B162" s="8" t="s">
        <v>289</v>
      </c>
      <c r="C162" s="9">
        <v>0.436252686695633</v>
      </c>
      <c r="D162" s="9">
        <v>4.2146025978169802E-225</v>
      </c>
      <c r="E162" s="9">
        <v>33.798589746380699</v>
      </c>
      <c r="F162" s="9">
        <v>4860</v>
      </c>
      <c r="G162" s="9">
        <v>2149.3629052636902</v>
      </c>
      <c r="H162" s="9">
        <v>0.41951269497030902</v>
      </c>
      <c r="I162" s="9">
        <v>1.4132364260060399E-206</v>
      </c>
      <c r="J162" s="9">
        <v>32.217900702995401</v>
      </c>
      <c r="K162" s="9">
        <v>4860</v>
      </c>
      <c r="L162" s="9">
        <v>2234.6327885108299</v>
      </c>
      <c r="M162" s="67" t="str">
        <f t="shared" si="7"/>
        <v>linear</v>
      </c>
      <c r="Z162" s="9"/>
      <c r="AM162" s="9"/>
    </row>
    <row r="163" spans="1:39">
      <c r="A163" s="134"/>
      <c r="B163" s="8" t="s">
        <v>290</v>
      </c>
      <c r="C163" s="9">
        <v>-0.12783493855497</v>
      </c>
      <c r="D163" s="9">
        <v>2.4486206335723201E-13</v>
      </c>
      <c r="E163" s="9">
        <v>-7.3525202060603103</v>
      </c>
      <c r="F163" s="9">
        <v>3254</v>
      </c>
      <c r="G163" s="9">
        <v>2064.7127853748302</v>
      </c>
      <c r="H163" s="9">
        <v>-0.13171275704611199</v>
      </c>
      <c r="I163" s="9">
        <v>4.4979954468192302E-14</v>
      </c>
      <c r="J163" s="9">
        <v>-7.5794344094883703</v>
      </c>
      <c r="K163" s="9">
        <v>3254</v>
      </c>
      <c r="L163" s="9">
        <v>2061.37954141113</v>
      </c>
      <c r="M163" s="67" t="str">
        <f t="shared" si="7"/>
        <v>log</v>
      </c>
      <c r="Z163" s="9"/>
      <c r="AM163" s="9"/>
    </row>
    <row r="164" spans="1:39">
      <c r="A164" s="134"/>
      <c r="B164" s="8" t="s">
        <v>291</v>
      </c>
      <c r="C164" s="9">
        <v>-8.5378465247288302E-2</v>
      </c>
      <c r="D164" s="9">
        <v>7.41048750043186E-9</v>
      </c>
      <c r="E164" s="9">
        <v>-5.7922541732766497</v>
      </c>
      <c r="F164" s="9">
        <v>4569</v>
      </c>
      <c r="G164" s="9">
        <v>2914.3030685819099</v>
      </c>
      <c r="H164" s="9">
        <v>-7.5421621048474496E-2</v>
      </c>
      <c r="I164" s="9">
        <v>3.3067065615838201E-7</v>
      </c>
      <c r="J164" s="9">
        <v>-5.1126397595027697</v>
      </c>
      <c r="K164" s="9">
        <v>4569</v>
      </c>
      <c r="L164" s="9">
        <v>2921.6693211107199</v>
      </c>
      <c r="M164" s="67" t="str">
        <f t="shared" si="7"/>
        <v>linear</v>
      </c>
      <c r="Z164" s="9"/>
      <c r="AM164" s="9"/>
    </row>
    <row r="165" spans="1:39">
      <c r="A165" s="134" t="s">
        <v>218</v>
      </c>
      <c r="B165" s="8" t="s">
        <v>281</v>
      </c>
      <c r="C165" s="9">
        <v>0.26645753536619099</v>
      </c>
      <c r="D165" s="9">
        <v>1.2977532401708101E-78</v>
      </c>
      <c r="E165" s="9">
        <v>19.123220439626198</v>
      </c>
      <c r="F165" s="9">
        <v>4785</v>
      </c>
      <c r="G165" s="9">
        <v>2690.81408883319</v>
      </c>
      <c r="H165" s="9">
        <v>0.30239221579797698</v>
      </c>
      <c r="I165" s="9">
        <v>8.7161413430881402E-102</v>
      </c>
      <c r="J165" s="9">
        <v>21.944971616809202</v>
      </c>
      <c r="K165" s="9">
        <v>4785</v>
      </c>
      <c r="L165" s="9">
        <v>2584.30630998162</v>
      </c>
      <c r="M165" s="67" t="str">
        <f t="shared" si="7"/>
        <v>log</v>
      </c>
      <c r="Z165" s="9"/>
      <c r="AM165" s="9"/>
    </row>
    <row r="166" spans="1:39">
      <c r="A166" s="134"/>
      <c r="B166" s="8" t="s">
        <v>283</v>
      </c>
      <c r="C166" s="9">
        <v>4.49486678024048E-2</v>
      </c>
      <c r="D166" s="9">
        <v>1.8666018570956499E-3</v>
      </c>
      <c r="E166" s="9">
        <v>3.1124111317974799</v>
      </c>
      <c r="F166" s="9">
        <v>4785</v>
      </c>
      <c r="G166" s="9">
        <v>3033.6767535388099</v>
      </c>
      <c r="H166" s="9">
        <v>0.205114659296951</v>
      </c>
      <c r="I166" s="9">
        <v>1.2212335044828601E-46</v>
      </c>
      <c r="J166" s="9">
        <v>14.496769794794799</v>
      </c>
      <c r="K166" s="9">
        <v>4785</v>
      </c>
      <c r="L166" s="9">
        <v>2837.5999964006301</v>
      </c>
      <c r="M166" s="67" t="str">
        <f t="shared" si="7"/>
        <v>log</v>
      </c>
      <c r="Z166" s="9"/>
      <c r="AM166" s="9"/>
    </row>
    <row r="167" spans="1:39">
      <c r="A167" s="134"/>
      <c r="B167" s="8" t="s">
        <v>284</v>
      </c>
      <c r="C167" s="9">
        <v>6.0744820909322497E-2</v>
      </c>
      <c r="D167" s="9">
        <v>2.6038120669431099E-5</v>
      </c>
      <c r="E167" s="9">
        <v>4.2097176458816703</v>
      </c>
      <c r="F167" s="9">
        <v>4785</v>
      </c>
      <c r="G167" s="9">
        <v>3025.66172912306</v>
      </c>
      <c r="H167" s="9">
        <v>0.14326285730539601</v>
      </c>
      <c r="I167" s="9">
        <v>2.2595341592148401E-23</v>
      </c>
      <c r="J167" s="9">
        <v>10.0133116888712</v>
      </c>
      <c r="K167" s="9">
        <v>4785</v>
      </c>
      <c r="L167" s="9">
        <v>2944.08628129725</v>
      </c>
      <c r="M167" s="67" t="str">
        <f t="shared" si="7"/>
        <v>log</v>
      </c>
      <c r="Z167" s="9"/>
      <c r="AM167" s="9"/>
    </row>
    <row r="168" spans="1:39">
      <c r="A168" s="134"/>
      <c r="B168" s="8" t="s">
        <v>285</v>
      </c>
      <c r="C168" s="9">
        <v>-0.112998180079018</v>
      </c>
      <c r="D168" s="9">
        <v>2.9578027561006301E-15</v>
      </c>
      <c r="E168" s="9">
        <v>-7.9185063974404697</v>
      </c>
      <c r="F168" s="9">
        <v>4848</v>
      </c>
      <c r="G168" s="9">
        <v>3046.1906087626398</v>
      </c>
      <c r="H168" s="9">
        <v>-0.10945912344396</v>
      </c>
      <c r="I168" s="9">
        <v>2.1064412394768399E-14</v>
      </c>
      <c r="J168" s="9">
        <v>-7.6674453505584896</v>
      </c>
      <c r="K168" s="9">
        <v>4848</v>
      </c>
      <c r="L168" s="9">
        <v>3050.0568045528598</v>
      </c>
      <c r="M168" s="67" t="str">
        <f t="shared" si="7"/>
        <v>linear</v>
      </c>
      <c r="Z168" s="9"/>
      <c r="AM168" s="9"/>
    </row>
    <row r="169" spans="1:39">
      <c r="A169" s="134"/>
      <c r="B169" s="8" t="s">
        <v>286</v>
      </c>
      <c r="C169" s="9">
        <v>-0.11215180360216</v>
      </c>
      <c r="D169" s="9">
        <v>4.7568642064679603E-15</v>
      </c>
      <c r="E169" s="9">
        <v>-7.8584369694199001</v>
      </c>
      <c r="F169" s="9">
        <v>4848</v>
      </c>
      <c r="G169" s="9">
        <v>3047.1266960906901</v>
      </c>
      <c r="H169" s="9">
        <v>-0.113177452414463</v>
      </c>
      <c r="I169" s="9">
        <v>2.6733961713184799E-15</v>
      </c>
      <c r="J169" s="9">
        <v>-7.9312320337934796</v>
      </c>
      <c r="K169" s="9">
        <v>4848</v>
      </c>
      <c r="L169" s="9">
        <v>3045.99140809855</v>
      </c>
      <c r="M169" s="67" t="str">
        <f t="shared" si="7"/>
        <v>log</v>
      </c>
      <c r="Z169" s="9"/>
      <c r="AM169" s="9"/>
    </row>
    <row r="170" spans="1:39">
      <c r="A170" s="134"/>
      <c r="B170" s="8" t="s">
        <v>287</v>
      </c>
      <c r="C170" s="9">
        <v>-0.112152284095832</v>
      </c>
      <c r="D170" s="9">
        <v>4.7555860536152197E-15</v>
      </c>
      <c r="E170" s="9">
        <v>-7.8584710663149302</v>
      </c>
      <c r="F170" s="9">
        <v>4848</v>
      </c>
      <c r="G170" s="9">
        <v>3047.1261667151898</v>
      </c>
      <c r="H170" s="9">
        <v>-0.11317868771360901</v>
      </c>
      <c r="I170" s="9">
        <v>2.6715329933768202E-15</v>
      </c>
      <c r="J170" s="9">
        <v>-7.9313197241523996</v>
      </c>
      <c r="K170" s="9">
        <v>4848</v>
      </c>
      <c r="L170" s="9">
        <v>3045.9900343568202</v>
      </c>
      <c r="M170" s="67" t="str">
        <f t="shared" si="7"/>
        <v>log</v>
      </c>
      <c r="Z170" s="9"/>
      <c r="AM170" s="9"/>
    </row>
    <row r="171" spans="1:39">
      <c r="A171" s="134"/>
      <c r="B171" s="8" t="s">
        <v>288</v>
      </c>
      <c r="C171" s="9">
        <v>-5.1994233441134997E-2</v>
      </c>
      <c r="D171" s="9">
        <v>8.0710200401040895E-4</v>
      </c>
      <c r="E171" s="9">
        <v>-3.3528183771833602</v>
      </c>
      <c r="F171" s="9">
        <v>4147</v>
      </c>
      <c r="G171" s="9">
        <v>2608.9422387253599</v>
      </c>
      <c r="H171" s="9">
        <v>-5.4778806114377403E-2</v>
      </c>
      <c r="I171" s="9">
        <v>4.1549702225342601E-4</v>
      </c>
      <c r="J171" s="9">
        <v>-3.5329066119013102</v>
      </c>
      <c r="K171" s="9">
        <v>4147</v>
      </c>
      <c r="L171" s="9">
        <v>2607.7051410119202</v>
      </c>
      <c r="M171" s="67" t="str">
        <f t="shared" si="7"/>
        <v>log</v>
      </c>
      <c r="Z171" s="9"/>
      <c r="AM171" s="9"/>
    </row>
    <row r="172" spans="1:39">
      <c r="A172" s="134"/>
      <c r="B172" s="8" t="s">
        <v>289</v>
      </c>
      <c r="C172" s="9">
        <v>0.393291630093975</v>
      </c>
      <c r="D172" s="9">
        <v>3.6753344595360002E-179</v>
      </c>
      <c r="E172" s="9">
        <v>29.784135727309199</v>
      </c>
      <c r="F172" s="9">
        <v>4848</v>
      </c>
      <c r="G172" s="9">
        <v>2293.5326222594499</v>
      </c>
      <c r="H172" s="9">
        <v>0.37856354801909198</v>
      </c>
      <c r="I172" s="9">
        <v>4.4122932810794999E-165</v>
      </c>
      <c r="J172" s="9">
        <v>28.477924964090001</v>
      </c>
      <c r="K172" s="9">
        <v>4848</v>
      </c>
      <c r="L172" s="9">
        <v>2358.3210979814198</v>
      </c>
      <c r="M172" s="67" t="str">
        <f t="shared" si="7"/>
        <v>linear</v>
      </c>
      <c r="Z172" s="9"/>
      <c r="AM172" s="9"/>
    </row>
    <row r="173" spans="1:39">
      <c r="A173" s="134"/>
      <c r="B173" s="8" t="s">
        <v>290</v>
      </c>
      <c r="C173" s="9">
        <v>-9.9215163379771598E-2</v>
      </c>
      <c r="D173" s="9">
        <v>1.4160446867671801E-8</v>
      </c>
      <c r="E173" s="9">
        <v>-5.6859289892051601</v>
      </c>
      <c r="F173" s="9">
        <v>3252</v>
      </c>
      <c r="G173" s="9">
        <v>2024.5367110996499</v>
      </c>
      <c r="H173" s="9">
        <v>-0.110429485624774</v>
      </c>
      <c r="I173" s="9">
        <v>2.68025463562652E-10</v>
      </c>
      <c r="J173" s="9">
        <v>-6.3361381145446201</v>
      </c>
      <c r="K173" s="9">
        <v>3252</v>
      </c>
      <c r="L173" s="9">
        <v>2016.8012414130501</v>
      </c>
      <c r="M173" s="67" t="str">
        <f t="shared" si="7"/>
        <v>log</v>
      </c>
      <c r="Z173" s="9"/>
      <c r="AM173" s="9"/>
    </row>
    <row r="174" spans="1:39">
      <c r="A174" s="134"/>
      <c r="B174" s="8" t="s">
        <v>291</v>
      </c>
      <c r="C174" s="9">
        <v>-6.4186150411829804E-2</v>
      </c>
      <c r="D174" s="9">
        <v>1.4186000839229E-5</v>
      </c>
      <c r="E174" s="9">
        <v>-4.3456844197499196</v>
      </c>
      <c r="F174" s="9">
        <v>4565</v>
      </c>
      <c r="G174" s="9">
        <v>2857.1316719291499</v>
      </c>
      <c r="H174" s="9">
        <v>-5.7571910216364902E-2</v>
      </c>
      <c r="I174" s="9">
        <v>9.9073593281579793E-5</v>
      </c>
      <c r="J174" s="9">
        <v>-3.8962962072906699</v>
      </c>
      <c r="K174" s="9">
        <v>4565</v>
      </c>
      <c r="L174" s="9">
        <v>2860.8233692293902</v>
      </c>
      <c r="M174" s="67" t="str">
        <f t="shared" si="7"/>
        <v>linear</v>
      </c>
      <c r="Z174" s="9"/>
      <c r="AM174" s="9"/>
    </row>
    <row r="175" spans="1:39">
      <c r="A175" s="134" t="s">
        <v>224</v>
      </c>
      <c r="B175" s="8" t="s">
        <v>281</v>
      </c>
      <c r="C175" s="9">
        <v>0.28258327374486097</v>
      </c>
      <c r="D175" s="9">
        <v>1.2119380254212399E-88</v>
      </c>
      <c r="E175" s="9">
        <v>20.384261784941199</v>
      </c>
      <c r="F175" s="9">
        <v>4788</v>
      </c>
      <c r="G175" s="9">
        <v>2813.5491611344</v>
      </c>
      <c r="H175" s="9">
        <v>0.33021779110487998</v>
      </c>
      <c r="I175" s="9">
        <v>3.1508423947538798E-122</v>
      </c>
      <c r="J175" s="9">
        <v>24.207467593421502</v>
      </c>
      <c r="K175" s="9">
        <v>4788</v>
      </c>
      <c r="L175" s="9">
        <v>2659.1299700382401</v>
      </c>
      <c r="M175" s="67" t="str">
        <f t="shared" si="7"/>
        <v>log</v>
      </c>
      <c r="Z175" s="9"/>
      <c r="AM175" s="9"/>
    </row>
    <row r="176" spans="1:39">
      <c r="A176" s="134"/>
      <c r="B176" s="8" t="s">
        <v>283</v>
      </c>
      <c r="C176" s="9">
        <v>5.4723345062952997E-2</v>
      </c>
      <c r="D176" s="9">
        <v>1.5110638094718E-4</v>
      </c>
      <c r="E176" s="9">
        <v>3.7922849440641899</v>
      </c>
      <c r="F176" s="9">
        <v>4788</v>
      </c>
      <c r="G176" s="9">
        <v>3197.81749824587</v>
      </c>
      <c r="H176" s="9">
        <v>0.22196171122147901</v>
      </c>
      <c r="I176" s="9">
        <v>1.5347641248282E-54</v>
      </c>
      <c r="J176" s="9">
        <v>15.751642672698299</v>
      </c>
      <c r="K176" s="9">
        <v>4788</v>
      </c>
      <c r="L176" s="9">
        <v>2970.1829181223702</v>
      </c>
      <c r="M176" s="67" t="str">
        <f t="shared" si="7"/>
        <v>log</v>
      </c>
      <c r="Z176" s="9"/>
      <c r="AM176" s="9"/>
    </row>
    <row r="177" spans="1:39">
      <c r="A177" s="134"/>
      <c r="B177" s="8" t="s">
        <v>284</v>
      </c>
      <c r="C177" s="9">
        <v>5.5616916569887501E-2</v>
      </c>
      <c r="D177" s="9">
        <v>1.17534014053748E-4</v>
      </c>
      <c r="E177" s="9">
        <v>3.8543993408862498</v>
      </c>
      <c r="F177" s="9">
        <v>4788</v>
      </c>
      <c r="G177" s="9">
        <v>3197.3437770477799</v>
      </c>
      <c r="H177" s="9">
        <v>0.152090915435762</v>
      </c>
      <c r="I177" s="9">
        <v>3.4951825137532201E-26</v>
      </c>
      <c r="J177" s="9">
        <v>10.647859809714999</v>
      </c>
      <c r="K177" s="9">
        <v>4788</v>
      </c>
      <c r="L177" s="9">
        <v>3100.0811679864401</v>
      </c>
      <c r="M177" s="67" t="str">
        <f t="shared" si="7"/>
        <v>log</v>
      </c>
      <c r="Z177" s="9"/>
      <c r="AM177" s="9"/>
    </row>
    <row r="178" spans="1:39">
      <c r="A178" s="134"/>
      <c r="B178" s="8" t="s">
        <v>285</v>
      </c>
      <c r="C178" s="9">
        <v>-0.14170599946895299</v>
      </c>
      <c r="D178" s="9">
        <v>3.3625768458284402E-23</v>
      </c>
      <c r="E178" s="9">
        <v>-9.9723658587696793</v>
      </c>
      <c r="F178" s="9">
        <v>4853</v>
      </c>
      <c r="G178" s="9">
        <v>3157.7521853509602</v>
      </c>
      <c r="H178" s="9">
        <v>-0.15670461667153701</v>
      </c>
      <c r="I178" s="9">
        <v>4.5652599424476697E-28</v>
      </c>
      <c r="J178" s="9">
        <v>-11.053144335032901</v>
      </c>
      <c r="K178" s="9">
        <v>4853</v>
      </c>
      <c r="L178" s="9">
        <v>3135.5263511842199</v>
      </c>
      <c r="M178" s="67" t="str">
        <f t="shared" si="7"/>
        <v>log</v>
      </c>
      <c r="Z178" s="9"/>
      <c r="AM178" s="9"/>
    </row>
    <row r="179" spans="1:39">
      <c r="A179" s="134"/>
      <c r="B179" s="8" t="s">
        <v>286</v>
      </c>
      <c r="C179" s="9">
        <v>-0.119412679792311</v>
      </c>
      <c r="D179" s="9">
        <v>6.9335151852571298E-17</v>
      </c>
      <c r="E179" s="9">
        <v>-8.3786541753453108</v>
      </c>
      <c r="F179" s="9">
        <v>4853</v>
      </c>
      <c r="G179" s="9">
        <v>3186.5079406131499</v>
      </c>
      <c r="H179" s="9">
        <v>-0.11909272244918299</v>
      </c>
      <c r="I179" s="9">
        <v>8.3881381247680199E-17</v>
      </c>
      <c r="J179" s="9">
        <v>-8.3558807673445195</v>
      </c>
      <c r="K179" s="9">
        <v>4853</v>
      </c>
      <c r="L179" s="9">
        <v>3186.8837780839899</v>
      </c>
      <c r="M179" s="67" t="str">
        <f t="shared" si="7"/>
        <v>linear</v>
      </c>
      <c r="Z179" s="9"/>
      <c r="AM179" s="9"/>
    </row>
    <row r="180" spans="1:39">
      <c r="A180" s="134"/>
      <c r="B180" s="8" t="s">
        <v>287</v>
      </c>
      <c r="C180" s="9">
        <v>-0.119412898191433</v>
      </c>
      <c r="D180" s="9">
        <v>6.9326126744132294E-17</v>
      </c>
      <c r="E180" s="9">
        <v>-8.3786697211095404</v>
      </c>
      <c r="F180" s="9">
        <v>4853</v>
      </c>
      <c r="G180" s="9">
        <v>3186.5076837165702</v>
      </c>
      <c r="H180" s="9">
        <v>-0.119093723238374</v>
      </c>
      <c r="I180" s="9">
        <v>8.3831494005518396E-17</v>
      </c>
      <c r="J180" s="9">
        <v>-8.3559519957834407</v>
      </c>
      <c r="K180" s="9">
        <v>4853</v>
      </c>
      <c r="L180" s="9">
        <v>3186.8826041256898</v>
      </c>
      <c r="M180" s="67" t="str">
        <f t="shared" si="7"/>
        <v>linear</v>
      </c>
      <c r="Z180" s="9"/>
      <c r="AM180" s="9"/>
    </row>
    <row r="181" spans="1:39">
      <c r="A181" s="134"/>
      <c r="B181" s="8" t="s">
        <v>288</v>
      </c>
      <c r="C181" s="9">
        <v>-6.0546767797329003E-2</v>
      </c>
      <c r="D181" s="9">
        <v>9.5433753219853506E-5</v>
      </c>
      <c r="E181" s="9">
        <v>-3.9057380974946199</v>
      </c>
      <c r="F181" s="9">
        <v>4146</v>
      </c>
      <c r="G181" s="9">
        <v>2751.8168330734702</v>
      </c>
      <c r="H181" s="9">
        <v>-5.1008624831231003E-2</v>
      </c>
      <c r="I181" s="9">
        <v>1.0149189553026201E-3</v>
      </c>
      <c r="J181" s="9">
        <v>-3.2886979796117499</v>
      </c>
      <c r="K181" s="9">
        <v>4146</v>
      </c>
      <c r="L181" s="9">
        <v>2756.2443105079701</v>
      </c>
      <c r="M181" s="67" t="str">
        <f t="shared" si="7"/>
        <v>linear</v>
      </c>
      <c r="Z181" s="9"/>
      <c r="AM181" s="9"/>
    </row>
    <row r="182" spans="1:39">
      <c r="A182" s="134"/>
      <c r="B182" s="8" t="s">
        <v>289</v>
      </c>
      <c r="C182" s="9">
        <v>0.41709670393006798</v>
      </c>
      <c r="D182" s="9">
        <v>1.06916219784468E-203</v>
      </c>
      <c r="E182" s="9">
        <v>31.970093326362701</v>
      </c>
      <c r="F182" s="9">
        <v>4853</v>
      </c>
      <c r="G182" s="9">
        <v>2328.32966698067</v>
      </c>
      <c r="H182" s="9">
        <v>0.40045947698546203</v>
      </c>
      <c r="I182" s="9">
        <v>1.8115984508922901E-186</v>
      </c>
      <c r="J182" s="9">
        <v>30.445224220152799</v>
      </c>
      <c r="K182" s="9">
        <v>4853</v>
      </c>
      <c r="L182" s="9">
        <v>2407.62368226537</v>
      </c>
      <c r="M182" s="67" t="str">
        <f t="shared" si="7"/>
        <v>linear</v>
      </c>
      <c r="Z182" s="9"/>
      <c r="AM182" s="9"/>
    </row>
    <row r="183" spans="1:39">
      <c r="A183" s="134"/>
      <c r="B183" s="8" t="s">
        <v>290</v>
      </c>
      <c r="C183" s="9">
        <v>-0.12587776933950501</v>
      </c>
      <c r="D183" s="9">
        <v>5.5581219361678998E-13</v>
      </c>
      <c r="E183" s="9">
        <v>-7.2403495180912296</v>
      </c>
      <c r="F183" s="9">
        <v>3256</v>
      </c>
      <c r="G183" s="9">
        <v>2123.1842513643001</v>
      </c>
      <c r="H183" s="9">
        <v>-0.133814647273374</v>
      </c>
      <c r="I183" s="9">
        <v>1.7256529856701801E-14</v>
      </c>
      <c r="J183" s="9">
        <v>-7.7049425070454198</v>
      </c>
      <c r="K183" s="9">
        <v>3256</v>
      </c>
      <c r="L183" s="9">
        <v>2116.3537620648699</v>
      </c>
      <c r="M183" s="67" t="str">
        <f t="shared" si="7"/>
        <v>log</v>
      </c>
      <c r="Z183" s="9"/>
      <c r="AM183" s="9"/>
    </row>
    <row r="184" spans="1:39">
      <c r="A184" s="134"/>
      <c r="B184" s="8" t="s">
        <v>291</v>
      </c>
      <c r="C184" s="9">
        <v>-7.9838577568451904E-2</v>
      </c>
      <c r="D184" s="9">
        <v>6.5247386016884304E-8</v>
      </c>
      <c r="E184" s="9">
        <v>-5.4127362624444002</v>
      </c>
      <c r="F184" s="9">
        <v>4567</v>
      </c>
      <c r="G184" s="9">
        <v>3015.4578642168199</v>
      </c>
      <c r="H184" s="9">
        <v>-6.6169482777755403E-2</v>
      </c>
      <c r="I184" s="9">
        <v>7.5923767899847604E-6</v>
      </c>
      <c r="J184" s="9">
        <v>-4.4815277588552496</v>
      </c>
      <c r="K184" s="9">
        <v>4567</v>
      </c>
      <c r="L184" s="9">
        <v>3024.6259588386702</v>
      </c>
      <c r="M184" s="67" t="str">
        <f t="shared" si="7"/>
        <v>linear</v>
      </c>
      <c r="Z184" s="9"/>
      <c r="AM184" s="9"/>
    </row>
    <row r="185" spans="1:39">
      <c r="A185" s="134" t="s">
        <v>231</v>
      </c>
      <c r="B185" s="8" t="s">
        <v>281</v>
      </c>
      <c r="C185" s="9">
        <v>0.26605461954522303</v>
      </c>
      <c r="D185" s="9">
        <v>9.5266617293316496E-80</v>
      </c>
      <c r="E185" s="9">
        <v>19.262904745224699</v>
      </c>
      <c r="F185" s="9">
        <v>4871</v>
      </c>
      <c r="G185" s="9">
        <v>2720.4102746386602</v>
      </c>
      <c r="H185" s="9">
        <v>0.30909118525453999</v>
      </c>
      <c r="I185" s="9">
        <v>2.2728294861546E-108</v>
      </c>
      <c r="J185" s="9">
        <v>22.6829935169804</v>
      </c>
      <c r="K185" s="9">
        <v>4871</v>
      </c>
      <c r="L185" s="9">
        <v>2588.8437578913499</v>
      </c>
      <c r="M185" s="67" t="str">
        <f t="shared" si="7"/>
        <v>log</v>
      </c>
      <c r="Z185" s="9"/>
      <c r="AM185" s="9"/>
    </row>
    <row r="186" spans="1:39">
      <c r="A186" s="134"/>
      <c r="B186" s="8" t="s">
        <v>283</v>
      </c>
      <c r="C186" s="9">
        <v>4.0213664653837203E-2</v>
      </c>
      <c r="D186" s="9">
        <v>4.9911285634805097E-3</v>
      </c>
      <c r="E186" s="9">
        <v>2.80888628929099</v>
      </c>
      <c r="F186" s="9">
        <v>4871</v>
      </c>
      <c r="G186" s="9">
        <v>3070.2758504899102</v>
      </c>
      <c r="H186" s="9">
        <v>0.19993249698711901</v>
      </c>
      <c r="I186" s="9">
        <v>4.0405739673730997E-45</v>
      </c>
      <c r="J186" s="9">
        <v>14.241335961967501</v>
      </c>
      <c r="K186" s="9">
        <v>4871</v>
      </c>
      <c r="L186" s="9">
        <v>2879.3740015336298</v>
      </c>
      <c r="M186" s="67" t="str">
        <f t="shared" si="7"/>
        <v>log</v>
      </c>
      <c r="Z186" s="9"/>
      <c r="AM186" s="9"/>
    </row>
    <row r="187" spans="1:39">
      <c r="A187" s="134"/>
      <c r="B187" s="8" t="s">
        <v>284</v>
      </c>
      <c r="C187" s="9">
        <v>6.8642064264508099E-2</v>
      </c>
      <c r="D187" s="9">
        <v>1.6177146340172301E-6</v>
      </c>
      <c r="E187" s="9">
        <v>4.8020309861044703</v>
      </c>
      <c r="F187" s="9">
        <v>4871</v>
      </c>
      <c r="G187" s="9">
        <v>3055.1480099476398</v>
      </c>
      <c r="H187" s="9">
        <v>0.15332148582345101</v>
      </c>
      <c r="I187" s="9">
        <v>5.0996259846178798E-27</v>
      </c>
      <c r="J187" s="9">
        <v>10.828732441153999</v>
      </c>
      <c r="K187" s="9">
        <v>4871</v>
      </c>
      <c r="L187" s="9">
        <v>2962.2427129908401</v>
      </c>
      <c r="M187" s="67" t="str">
        <f t="shared" si="7"/>
        <v>log</v>
      </c>
      <c r="Z187" s="9"/>
      <c r="AM187" s="9"/>
    </row>
    <row r="188" spans="1:39">
      <c r="A188" s="134"/>
      <c r="B188" s="8" t="s">
        <v>285</v>
      </c>
      <c r="C188" s="9">
        <v>-0.13851566238515101</v>
      </c>
      <c r="D188" s="9">
        <v>1.3679521895511199E-22</v>
      </c>
      <c r="E188" s="9">
        <v>-9.8283639021939901</v>
      </c>
      <c r="F188" s="9">
        <v>4938</v>
      </c>
      <c r="G188" s="9">
        <v>3038.4687214650698</v>
      </c>
      <c r="H188" s="9">
        <v>-0.152509243330987</v>
      </c>
      <c r="I188" s="9">
        <v>4.3006813044935303E-27</v>
      </c>
      <c r="J188" s="9">
        <v>-10.8438128958449</v>
      </c>
      <c r="K188" s="9">
        <v>4938</v>
      </c>
      <c r="L188" s="9">
        <v>3017.9144179292598</v>
      </c>
      <c r="M188" s="67" t="str">
        <f t="shared" si="7"/>
        <v>log</v>
      </c>
      <c r="Z188" s="9"/>
      <c r="AM188" s="9"/>
    </row>
    <row r="189" spans="1:39">
      <c r="A189" s="134"/>
      <c r="B189" s="8" t="s">
        <v>286</v>
      </c>
      <c r="C189" s="9">
        <v>-0.12070088634055701</v>
      </c>
      <c r="D189" s="9">
        <v>1.7026939245622601E-17</v>
      </c>
      <c r="E189" s="9">
        <v>-8.5442279568607997</v>
      </c>
      <c r="F189" s="9">
        <v>4938</v>
      </c>
      <c r="G189" s="9">
        <v>3061.6727434116801</v>
      </c>
      <c r="H189" s="9">
        <v>-0.121299996771829</v>
      </c>
      <c r="I189" s="9">
        <v>1.1783335702353201E-17</v>
      </c>
      <c r="J189" s="9">
        <v>-8.5872697924706909</v>
      </c>
      <c r="K189" s="9">
        <v>4938</v>
      </c>
      <c r="L189" s="9">
        <v>3060.9458740207001</v>
      </c>
      <c r="M189" s="67" t="str">
        <f t="shared" si="7"/>
        <v>log</v>
      </c>
      <c r="Z189" s="9"/>
      <c r="AM189" s="9"/>
    </row>
    <row r="190" spans="1:39">
      <c r="A190" s="134"/>
      <c r="B190" s="8" t="s">
        <v>287</v>
      </c>
      <c r="C190" s="9">
        <v>-0.120700917184109</v>
      </c>
      <c r="D190" s="9">
        <v>1.7026617370275899E-17</v>
      </c>
      <c r="E190" s="9">
        <v>-8.5442301725069498</v>
      </c>
      <c r="F190" s="9">
        <v>4938</v>
      </c>
      <c r="G190" s="9">
        <v>3061.6727060861899</v>
      </c>
      <c r="H190" s="9">
        <v>-0.121300685806847</v>
      </c>
      <c r="I190" s="9">
        <v>1.17783357268766E-17</v>
      </c>
      <c r="J190" s="9">
        <v>-8.5873193002240402</v>
      </c>
      <c r="K190" s="9">
        <v>4938</v>
      </c>
      <c r="L190" s="9">
        <v>3060.94503591682</v>
      </c>
      <c r="M190" s="67" t="str">
        <f t="shared" si="7"/>
        <v>log</v>
      </c>
      <c r="Z190" s="9"/>
      <c r="AM190" s="9"/>
    </row>
    <row r="191" spans="1:39">
      <c r="A191" s="134"/>
      <c r="B191" s="8" t="s">
        <v>288</v>
      </c>
      <c r="C191" s="9">
        <v>-5.7646258764492003E-2</v>
      </c>
      <c r="D191" s="9">
        <v>1.7942534637103901E-4</v>
      </c>
      <c r="E191" s="9">
        <v>-3.7496931473763202</v>
      </c>
      <c r="F191" s="9">
        <v>4217</v>
      </c>
      <c r="G191" s="9">
        <v>2623.3165044500802</v>
      </c>
      <c r="H191" s="9">
        <v>-4.9725137101626203E-2</v>
      </c>
      <c r="I191" s="9">
        <v>1.23409882719719E-3</v>
      </c>
      <c r="J191" s="9">
        <v>-3.23307195658129</v>
      </c>
      <c r="K191" s="9">
        <v>4217</v>
      </c>
      <c r="L191" s="9">
        <v>2626.91520058691</v>
      </c>
      <c r="M191" s="67" t="str">
        <f t="shared" si="7"/>
        <v>linear</v>
      </c>
      <c r="Z191" s="9"/>
      <c r="AM191" s="9"/>
    </row>
    <row r="192" spans="1:39">
      <c r="A192" s="134"/>
      <c r="B192" s="8" t="s">
        <v>289</v>
      </c>
      <c r="C192" s="9">
        <v>0.40249271719814</v>
      </c>
      <c r="D192" s="9">
        <v>8.6879482306206704E-192</v>
      </c>
      <c r="E192" s="9">
        <v>30.896669012411099</v>
      </c>
      <c r="F192" s="9">
        <v>4938</v>
      </c>
      <c r="G192" s="9">
        <v>2261.0875939779298</v>
      </c>
      <c r="H192" s="9">
        <v>0.38743978449636801</v>
      </c>
      <c r="I192" s="9">
        <v>1.15749040274746E-176</v>
      </c>
      <c r="J192" s="9">
        <v>29.532369396262101</v>
      </c>
      <c r="K192" s="9">
        <v>4938</v>
      </c>
      <c r="L192" s="9">
        <v>2330.6910950986398</v>
      </c>
      <c r="M192" s="67" t="str">
        <f t="shared" si="7"/>
        <v>linear</v>
      </c>
      <c r="Z192" s="9"/>
      <c r="AM192" s="9"/>
    </row>
    <row r="193" spans="1:39">
      <c r="A193" s="134"/>
      <c r="B193" s="8" t="s">
        <v>290</v>
      </c>
      <c r="C193" s="9">
        <v>-0.133955035946829</v>
      </c>
      <c r="D193" s="9">
        <v>1.0510796910938499E-14</v>
      </c>
      <c r="E193" s="9">
        <v>-7.7686435433410601</v>
      </c>
      <c r="F193" s="9">
        <v>3303</v>
      </c>
      <c r="G193" s="9">
        <v>1990.9629999534</v>
      </c>
      <c r="H193" s="9">
        <v>-0.135689855676524</v>
      </c>
      <c r="I193" s="9">
        <v>4.7260125523795003E-15</v>
      </c>
      <c r="J193" s="9">
        <v>-7.8711282541322696</v>
      </c>
      <c r="K193" s="9">
        <v>3303</v>
      </c>
      <c r="L193" s="9">
        <v>1989.38834576165</v>
      </c>
      <c r="M193" s="67" t="str">
        <f t="shared" si="7"/>
        <v>log</v>
      </c>
      <c r="Z193" s="9"/>
      <c r="AM193" s="9"/>
    </row>
    <row r="194" spans="1:39">
      <c r="A194" s="134"/>
      <c r="B194" s="8" t="s">
        <v>291</v>
      </c>
      <c r="C194" s="9">
        <v>-7.9637020274348394E-2</v>
      </c>
      <c r="D194" s="9">
        <v>5.5409330154535102E-8</v>
      </c>
      <c r="E194" s="9">
        <v>-5.4419624092837697</v>
      </c>
      <c r="F194" s="9">
        <v>4640</v>
      </c>
      <c r="G194" s="9">
        <v>2878.3833937678801</v>
      </c>
      <c r="H194" s="9">
        <v>-6.5932431317084206E-2</v>
      </c>
      <c r="I194" s="9">
        <v>6.9307028845739701E-6</v>
      </c>
      <c r="J194" s="9">
        <v>-4.5009490480059702</v>
      </c>
      <c r="K194" s="9">
        <v>4640</v>
      </c>
      <c r="L194" s="9">
        <v>2887.6938054349498</v>
      </c>
      <c r="M194" s="67" t="str">
        <f t="shared" si="7"/>
        <v>linear</v>
      </c>
      <c r="Z194" s="9"/>
      <c r="AM194" s="9"/>
    </row>
    <row r="195" spans="1:39">
      <c r="A195" s="134" t="s">
        <v>237</v>
      </c>
      <c r="B195" s="8" t="s">
        <v>281</v>
      </c>
      <c r="C195" s="9">
        <v>0.26491065132742903</v>
      </c>
      <c r="D195" s="9">
        <v>9.3595235152861404E-78</v>
      </c>
      <c r="E195" s="9">
        <v>19.011739247946299</v>
      </c>
      <c r="F195" s="9">
        <v>4789</v>
      </c>
      <c r="G195" s="9">
        <v>2753.9221201402502</v>
      </c>
      <c r="H195" s="9">
        <v>0.31368178596827501</v>
      </c>
      <c r="I195" s="9">
        <v>7.0726195121965199E-110</v>
      </c>
      <c r="J195" s="9">
        <v>22.861455085569201</v>
      </c>
      <c r="K195" s="9">
        <v>4789</v>
      </c>
      <c r="L195" s="9">
        <v>2606.2709969587299</v>
      </c>
      <c r="M195" s="67" t="str">
        <f t="shared" si="7"/>
        <v>log</v>
      </c>
      <c r="Z195" s="9"/>
      <c r="AM195" s="9"/>
    </row>
    <row r="196" spans="1:39">
      <c r="A196" s="134"/>
      <c r="B196" s="8" t="s">
        <v>283</v>
      </c>
      <c r="C196" s="9">
        <v>5.11300458652224E-2</v>
      </c>
      <c r="D196" s="9">
        <v>3.99425317258761E-4</v>
      </c>
      <c r="E196" s="9">
        <v>3.5429663552108099</v>
      </c>
      <c r="F196" s="9">
        <v>4789</v>
      </c>
      <c r="G196" s="9">
        <v>3089.9821737279299</v>
      </c>
      <c r="H196" s="9">
        <v>0.20611635680909299</v>
      </c>
      <c r="I196" s="9">
        <v>3.9802155236204801E-47</v>
      </c>
      <c r="J196" s="9">
        <v>14.576788262828201</v>
      </c>
      <c r="K196" s="9">
        <v>4789</v>
      </c>
      <c r="L196" s="9">
        <v>2894.5328806202601</v>
      </c>
      <c r="M196" s="67" t="str">
        <f t="shared" si="7"/>
        <v>log</v>
      </c>
      <c r="Z196" s="9"/>
      <c r="AM196" s="9"/>
    </row>
    <row r="197" spans="1:39">
      <c r="A197" s="134"/>
      <c r="B197" s="8" t="s">
        <v>284</v>
      </c>
      <c r="C197" s="9">
        <v>6.0806070443833203E-2</v>
      </c>
      <c r="D197" s="9">
        <v>2.5355047959540501E-5</v>
      </c>
      <c r="E197" s="9">
        <v>4.21573904596052</v>
      </c>
      <c r="F197" s="9">
        <v>4789</v>
      </c>
      <c r="G197" s="9">
        <v>3084.7766295342799</v>
      </c>
      <c r="H197" s="9">
        <v>0.154403168344976</v>
      </c>
      <c r="I197" s="9">
        <v>5.9868109933005597E-27</v>
      </c>
      <c r="J197" s="9">
        <v>10.814792663862001</v>
      </c>
      <c r="K197" s="9">
        <v>4789</v>
      </c>
      <c r="L197" s="9">
        <v>2986.9209919069799</v>
      </c>
      <c r="M197" s="67" t="str">
        <f t="shared" si="7"/>
        <v>log</v>
      </c>
      <c r="Z197" s="9"/>
      <c r="AM197" s="9"/>
    </row>
    <row r="198" spans="1:39">
      <c r="A198" s="134"/>
      <c r="B198" s="8" t="s">
        <v>285</v>
      </c>
      <c r="C198" s="9">
        <v>-0.13756128911222301</v>
      </c>
      <c r="D198" s="9">
        <v>6.0137618304540997E-22</v>
      </c>
      <c r="E198" s="9">
        <v>-9.6759719295959403</v>
      </c>
      <c r="F198" s="9">
        <v>4854</v>
      </c>
      <c r="G198" s="9">
        <v>3068.3917263449798</v>
      </c>
      <c r="H198" s="9">
        <v>-0.146091697145669</v>
      </c>
      <c r="I198" s="9">
        <v>1.4148374505609999E-24</v>
      </c>
      <c r="J198" s="9">
        <v>-10.2886908744668</v>
      </c>
      <c r="K198" s="9">
        <v>4854</v>
      </c>
      <c r="L198" s="9">
        <v>3056.4003534489402</v>
      </c>
      <c r="M198" s="67" t="str">
        <f t="shared" si="7"/>
        <v>log</v>
      </c>
      <c r="Z198" s="9"/>
      <c r="AM198" s="9"/>
    </row>
    <row r="199" spans="1:39">
      <c r="A199" s="134"/>
      <c r="B199" s="8" t="s">
        <v>286</v>
      </c>
      <c r="C199" s="9">
        <v>-0.11108889297935701</v>
      </c>
      <c r="D199" s="9">
        <v>8.2763538057410794E-15</v>
      </c>
      <c r="E199" s="9">
        <v>-7.7878388354842798</v>
      </c>
      <c r="F199" s="9">
        <v>4854</v>
      </c>
      <c r="G199" s="9">
        <v>3100.8634102575702</v>
      </c>
      <c r="H199" s="9">
        <v>-0.104953793537072</v>
      </c>
      <c r="I199" s="9">
        <v>2.2660828593138099E-13</v>
      </c>
      <c r="J199" s="9">
        <v>-7.3528082429147004</v>
      </c>
      <c r="K199" s="9">
        <v>4854</v>
      </c>
      <c r="L199" s="9">
        <v>3107.3758162154199</v>
      </c>
      <c r="M199" s="67" t="str">
        <f t="shared" si="7"/>
        <v>linear</v>
      </c>
      <c r="Z199" s="9"/>
      <c r="AM199" s="9"/>
    </row>
    <row r="200" spans="1:39">
      <c r="A200" s="134"/>
      <c r="B200" s="8" t="s">
        <v>287</v>
      </c>
      <c r="C200" s="9">
        <v>-0.111089046538258</v>
      </c>
      <c r="D200" s="9">
        <v>8.2756488797846801E-15</v>
      </c>
      <c r="E200" s="9">
        <v>-7.7878497351752101</v>
      </c>
      <c r="F200" s="9">
        <v>4854</v>
      </c>
      <c r="G200" s="9">
        <v>3100.8632425133901</v>
      </c>
      <c r="H200" s="9">
        <v>-0.104954702264228</v>
      </c>
      <c r="I200" s="9">
        <v>2.2650034038562301E-13</v>
      </c>
      <c r="J200" s="9">
        <v>-7.3528726152248503</v>
      </c>
      <c r="K200" s="9">
        <v>4854</v>
      </c>
      <c r="L200" s="9">
        <v>3107.3748796186201</v>
      </c>
      <c r="M200" s="67" t="str">
        <f t="shared" si="7"/>
        <v>linear</v>
      </c>
      <c r="Z200" s="9"/>
      <c r="AM200" s="9"/>
    </row>
    <row r="201" spans="1:39">
      <c r="A201" s="134"/>
      <c r="B201" s="8" t="s">
        <v>288</v>
      </c>
      <c r="C201" s="9">
        <v>-4.8026207764962303E-2</v>
      </c>
      <c r="D201" s="9">
        <v>1.9749114288819401E-3</v>
      </c>
      <c r="E201" s="9">
        <v>-3.09595312433891</v>
      </c>
      <c r="F201" s="9">
        <v>4146</v>
      </c>
      <c r="G201" s="9">
        <v>2659.8226496847801</v>
      </c>
      <c r="H201" s="9">
        <v>-3.7602793985569899E-2</v>
      </c>
      <c r="I201" s="9">
        <v>1.54381811207443E-2</v>
      </c>
      <c r="J201" s="9">
        <v>-2.4229364377916398</v>
      </c>
      <c r="K201" s="9">
        <v>4146</v>
      </c>
      <c r="L201" s="9">
        <v>2663.5318328664398</v>
      </c>
      <c r="M201" s="67" t="str">
        <f t="shared" si="7"/>
        <v>linear</v>
      </c>
      <c r="Z201" s="9"/>
      <c r="AM201" s="9"/>
    </row>
    <row r="202" spans="1:39">
      <c r="A202" s="134"/>
      <c r="B202" s="8" t="s">
        <v>289</v>
      </c>
      <c r="C202" s="9">
        <v>0.41723791312075298</v>
      </c>
      <c r="D202" s="9">
        <v>6.8707499470963205E-204</v>
      </c>
      <c r="E202" s="9">
        <v>31.986492858679199</v>
      </c>
      <c r="F202" s="9">
        <v>4854</v>
      </c>
      <c r="G202" s="9">
        <v>2232.3731860352</v>
      </c>
      <c r="H202" s="9">
        <v>0.40192893623755199</v>
      </c>
      <c r="I202" s="9">
        <v>5.4610977981619999E-188</v>
      </c>
      <c r="J202" s="9">
        <v>30.5815690803142</v>
      </c>
      <c r="K202" s="9">
        <v>4854</v>
      </c>
      <c r="L202" s="9">
        <v>2305.5522219142999</v>
      </c>
      <c r="M202" s="67" t="str">
        <f t="shared" si="7"/>
        <v>linear</v>
      </c>
      <c r="Z202" s="9"/>
      <c r="AM202" s="9"/>
    </row>
    <row r="203" spans="1:39">
      <c r="A203" s="134"/>
      <c r="B203" s="8" t="s">
        <v>290</v>
      </c>
      <c r="C203" s="9">
        <v>-0.13838135270521501</v>
      </c>
      <c r="D203" s="9">
        <v>2.1885623524099399E-15</v>
      </c>
      <c r="E203" s="9">
        <v>-7.9692632270208597</v>
      </c>
      <c r="F203" s="9">
        <v>3253</v>
      </c>
      <c r="G203" s="9">
        <v>2026.3284774126801</v>
      </c>
      <c r="H203" s="9">
        <v>-0.13397328945176301</v>
      </c>
      <c r="I203" s="9">
        <v>1.6514415296862799E-14</v>
      </c>
      <c r="J203" s="9">
        <v>-7.7106891705529996</v>
      </c>
      <c r="K203" s="9">
        <v>3253</v>
      </c>
      <c r="L203" s="9">
        <v>2030.3101457202699</v>
      </c>
      <c r="M203" s="67" t="str">
        <f t="shared" si="7"/>
        <v>linear</v>
      </c>
      <c r="Z203" s="9"/>
      <c r="AM203" s="9"/>
    </row>
    <row r="204" spans="1:39">
      <c r="A204" s="135"/>
      <c r="B204" s="69" t="s">
        <v>291</v>
      </c>
      <c r="C204" s="71">
        <v>-8.7942316172875803E-2</v>
      </c>
      <c r="D204" s="71">
        <v>2.59084189547749E-9</v>
      </c>
      <c r="E204" s="71">
        <v>-5.9675269745034898</v>
      </c>
      <c r="F204" s="71">
        <v>4569</v>
      </c>
      <c r="G204" s="71">
        <v>2906.2296753976402</v>
      </c>
      <c r="H204" s="71">
        <v>-8.1604318430100201E-2</v>
      </c>
      <c r="I204" s="71">
        <v>3.2965937992512499E-8</v>
      </c>
      <c r="J204" s="71">
        <v>-5.5344516551020098</v>
      </c>
      <c r="K204" s="71">
        <v>4569</v>
      </c>
      <c r="L204" s="71">
        <v>2911.1772145920099</v>
      </c>
      <c r="M204" s="72" t="str">
        <f t="shared" si="7"/>
        <v>linear</v>
      </c>
      <c r="Z204" s="9"/>
      <c r="AM204" s="9"/>
    </row>
  </sheetData>
  <mergeCells count="54">
    <mergeCell ref="AA55:AA64"/>
    <mergeCell ref="AB3:AB4"/>
    <mergeCell ref="AM3:AM4"/>
    <mergeCell ref="AA5:AA14"/>
    <mergeCell ref="AA15:AA24"/>
    <mergeCell ref="AA25:AA34"/>
    <mergeCell ref="AA35:AA44"/>
    <mergeCell ref="AA45:AA54"/>
    <mergeCell ref="N55:N64"/>
    <mergeCell ref="N65:N74"/>
    <mergeCell ref="N75:N84"/>
    <mergeCell ref="N85:N94"/>
    <mergeCell ref="N95:N104"/>
    <mergeCell ref="N5:N14"/>
    <mergeCell ref="N15:N24"/>
    <mergeCell ref="N25:N34"/>
    <mergeCell ref="N35:N44"/>
    <mergeCell ref="N45:N54"/>
    <mergeCell ref="A155:A164"/>
    <mergeCell ref="A165:A174"/>
    <mergeCell ref="A175:A184"/>
    <mergeCell ref="A185:A194"/>
    <mergeCell ref="A195:A204"/>
    <mergeCell ref="A105:A114"/>
    <mergeCell ref="A115:A124"/>
    <mergeCell ref="A125:A134"/>
    <mergeCell ref="A135:A144"/>
    <mergeCell ref="A145:A154"/>
    <mergeCell ref="A55:A64"/>
    <mergeCell ref="A65:A74"/>
    <mergeCell ref="A75:A84"/>
    <mergeCell ref="A85:A94"/>
    <mergeCell ref="A95:A104"/>
    <mergeCell ref="A5:A14"/>
    <mergeCell ref="A15:A24"/>
    <mergeCell ref="A25:A34"/>
    <mergeCell ref="A35:A44"/>
    <mergeCell ref="A45:A54"/>
    <mergeCell ref="A2:L2"/>
    <mergeCell ref="N2:Y2"/>
    <mergeCell ref="AA2:AM2"/>
    <mergeCell ref="C3:G3"/>
    <mergeCell ref="H3:L3"/>
    <mergeCell ref="P3:T3"/>
    <mergeCell ref="U3:Y3"/>
    <mergeCell ref="AC3:AG3"/>
    <mergeCell ref="AH3:AL3"/>
    <mergeCell ref="A3:A4"/>
    <mergeCell ref="B3:B4"/>
    <mergeCell ref="M3:M4"/>
    <mergeCell ref="N3:N4"/>
    <mergeCell ref="O3:O4"/>
    <mergeCell ref="Z3:Z4"/>
    <mergeCell ref="AA3:AA4"/>
  </mergeCells>
  <conditionalFormatting sqref="C5:C204">
    <cfRule type="colorScale" priority="6">
      <colorScale>
        <cfvo type="min"/>
        <cfvo type="percentile" val="50"/>
        <cfvo type="max"/>
        <color rgb="FF5A8AC6"/>
        <color rgb="FFFCFCFF"/>
        <color rgb="FFF8696B"/>
      </colorScale>
    </cfRule>
  </conditionalFormatting>
  <conditionalFormatting sqref="H5:H204">
    <cfRule type="colorScale" priority="5">
      <colorScale>
        <cfvo type="min"/>
        <cfvo type="percentile" val="50"/>
        <cfvo type="max"/>
        <color rgb="FF5A8AC6"/>
        <color rgb="FFFCFCFF"/>
        <color rgb="FFF8696B"/>
      </colorScale>
    </cfRule>
  </conditionalFormatting>
  <conditionalFormatting sqref="P5:P104">
    <cfRule type="colorScale" priority="4">
      <colorScale>
        <cfvo type="min"/>
        <cfvo type="percentile" val="50"/>
        <cfvo type="max"/>
        <color rgb="FF5A8AC6"/>
        <color rgb="FFFCFCFF"/>
        <color rgb="FFF8696B"/>
      </colorScale>
    </cfRule>
  </conditionalFormatting>
  <conditionalFormatting sqref="U5:U104">
    <cfRule type="colorScale" priority="3">
      <colorScale>
        <cfvo type="min"/>
        <cfvo type="percentile" val="50"/>
        <cfvo type="max"/>
        <color rgb="FF5A8AC6"/>
        <color rgb="FFFCFCFF"/>
        <color rgb="FFF8696B"/>
      </colorScale>
    </cfRule>
  </conditionalFormatting>
  <conditionalFormatting sqref="AC5:AC64">
    <cfRule type="colorScale" priority="2">
      <colorScale>
        <cfvo type="min"/>
        <cfvo type="percentile" val="50"/>
        <cfvo type="max"/>
        <color rgb="FF5A8AC6"/>
        <color rgb="FFFCFCFF"/>
        <color rgb="FFF8696B"/>
      </colorScale>
    </cfRule>
  </conditionalFormatting>
  <conditionalFormatting sqref="AH5:AH64">
    <cfRule type="colorScale" priority="1">
      <colorScale>
        <cfvo type="min"/>
        <cfvo type="percentile" val="50"/>
        <cfvo type="max"/>
        <color rgb="FF5A8AC6"/>
        <color rgb="FFFCFCFF"/>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2"/>
  <sheetViews>
    <sheetView workbookViewId="0"/>
  </sheetViews>
  <sheetFormatPr defaultColWidth="9" defaultRowHeight="15"/>
  <cols>
    <col min="1" max="1" width="18.140625" customWidth="1"/>
    <col min="2" max="2" width="31.140625" customWidth="1"/>
    <col min="3" max="3" width="49.7109375" customWidth="1"/>
    <col min="4" max="4" width="22.28515625" customWidth="1"/>
    <col min="5" max="5" width="21.42578125" customWidth="1"/>
    <col min="6" max="6" width="21" customWidth="1"/>
    <col min="7" max="7" width="22" customWidth="1"/>
    <col min="8" max="8" width="19.5703125" customWidth="1"/>
    <col min="9" max="9" width="15.42578125" customWidth="1"/>
    <col min="10" max="10" width="19" customWidth="1"/>
  </cols>
  <sheetData>
    <row r="1" spans="1:10" s="8" customFormat="1" ht="20.25">
      <c r="A1" s="1" t="s">
        <v>300</v>
      </c>
    </row>
    <row r="2" spans="1:10" ht="51.75">
      <c r="A2" s="83" t="s">
        <v>1</v>
      </c>
      <c r="B2" s="84" t="s">
        <v>301</v>
      </c>
      <c r="C2" s="58" t="s">
        <v>276</v>
      </c>
      <c r="D2" s="85" t="s">
        <v>246</v>
      </c>
      <c r="E2" s="58" t="s">
        <v>302</v>
      </c>
      <c r="F2" s="86" t="s">
        <v>303</v>
      </c>
      <c r="G2" s="86" t="s">
        <v>304</v>
      </c>
      <c r="H2" s="86" t="s">
        <v>248</v>
      </c>
      <c r="I2" s="58" t="s">
        <v>249</v>
      </c>
      <c r="J2" s="89" t="s">
        <v>280</v>
      </c>
    </row>
    <row r="3" spans="1:10" ht="17.25">
      <c r="A3" s="153" t="s">
        <v>31</v>
      </c>
      <c r="B3" s="156" t="s">
        <v>256</v>
      </c>
      <c r="C3" s="8" t="s">
        <v>305</v>
      </c>
      <c r="D3" s="9">
        <v>0.316125783258976</v>
      </c>
      <c r="E3" s="9">
        <v>0</v>
      </c>
      <c r="F3" s="9">
        <v>0.27677402964258302</v>
      </c>
      <c r="G3" s="9">
        <v>0.35441900892970901</v>
      </c>
      <c r="H3" s="9">
        <v>15.1383294050737</v>
      </c>
      <c r="I3" s="9">
        <v>2064</v>
      </c>
      <c r="J3" s="67">
        <v>457.58669341746099</v>
      </c>
    </row>
    <row r="4" spans="1:10" ht="17.25">
      <c r="A4" s="154"/>
      <c r="B4" s="156"/>
      <c r="C4" s="8" t="s">
        <v>306</v>
      </c>
      <c r="D4" s="9">
        <v>0.21156968404632401</v>
      </c>
      <c r="E4" s="9">
        <v>0</v>
      </c>
      <c r="F4" s="9">
        <v>0.17001602031262</v>
      </c>
      <c r="G4" s="9">
        <v>0.25237229748309897</v>
      </c>
      <c r="H4" s="9">
        <v>9.8392668603503797</v>
      </c>
      <c r="I4" s="9">
        <v>2066</v>
      </c>
      <c r="J4" s="67">
        <v>581.10530066075205</v>
      </c>
    </row>
    <row r="5" spans="1:10" ht="17.25">
      <c r="A5" s="154"/>
      <c r="B5" s="156"/>
      <c r="C5" s="8" t="s">
        <v>307</v>
      </c>
      <c r="D5" s="9">
        <v>5.9774819071214097E-2</v>
      </c>
      <c r="E5" s="9">
        <v>6.5728051700506603E-3</v>
      </c>
      <c r="F5" s="9">
        <v>1.66928573570823E-2</v>
      </c>
      <c r="G5" s="9">
        <v>0.102635239491009</v>
      </c>
      <c r="H5" s="9">
        <v>2.72051033149567</v>
      </c>
      <c r="I5" s="9">
        <v>2064</v>
      </c>
      <c r="J5" s="67">
        <v>667.71838838946303</v>
      </c>
    </row>
    <row r="6" spans="1:10" ht="17.25">
      <c r="A6" s="154"/>
      <c r="B6" s="156"/>
      <c r="C6" s="8" t="s">
        <v>308</v>
      </c>
      <c r="D6" s="9">
        <v>-0.100097024792284</v>
      </c>
      <c r="E6" s="9">
        <v>2.93770039216874E-6</v>
      </c>
      <c r="F6" s="9">
        <v>-0.141550849758072</v>
      </c>
      <c r="G6" s="9">
        <v>-5.8292763068179002E-2</v>
      </c>
      <c r="H6" s="9">
        <v>-4.6874618038113196</v>
      </c>
      <c r="I6" s="9">
        <v>2171</v>
      </c>
      <c r="J6" s="67">
        <v>711.65882411134999</v>
      </c>
    </row>
    <row r="7" spans="1:10" ht="17.25">
      <c r="A7" s="154"/>
      <c r="B7" s="156"/>
      <c r="C7" s="8" t="s">
        <v>309</v>
      </c>
      <c r="D7" s="9">
        <v>-9.3495324519649994E-2</v>
      </c>
      <c r="E7" s="9">
        <v>3.9652304475972503E-5</v>
      </c>
      <c r="F7" s="9">
        <v>-0.13758597866577699</v>
      </c>
      <c r="G7" s="9">
        <v>-4.90348820163529E-2</v>
      </c>
      <c r="H7" s="9">
        <v>-4.1190677742058304</v>
      </c>
      <c r="I7" s="9">
        <v>1924</v>
      </c>
      <c r="J7" s="67">
        <v>478.25937908951602</v>
      </c>
    </row>
    <row r="8" spans="1:10" ht="17.25">
      <c r="A8" s="154"/>
      <c r="B8" s="156"/>
      <c r="C8" s="8" t="s">
        <v>310</v>
      </c>
      <c r="D8" s="9">
        <v>-0.102208473416099</v>
      </c>
      <c r="E8" s="9">
        <v>1.8036953017349201E-6</v>
      </c>
      <c r="F8" s="9">
        <v>-0.14364074867885801</v>
      </c>
      <c r="G8" s="9">
        <v>-6.0418523401257702E-2</v>
      </c>
      <c r="H8" s="9">
        <v>-4.7873721570983303</v>
      </c>
      <c r="I8" s="9">
        <v>2171</v>
      </c>
      <c r="J8" s="67">
        <v>710.72101388350802</v>
      </c>
    </row>
    <row r="9" spans="1:10" ht="17.25">
      <c r="A9" s="154"/>
      <c r="B9" s="156"/>
      <c r="C9" s="8" t="s">
        <v>288</v>
      </c>
      <c r="D9" s="9">
        <v>-4.0651717762296903E-2</v>
      </c>
      <c r="E9" s="9">
        <v>8.5450805857357898E-2</v>
      </c>
      <c r="F9" s="9">
        <v>-8.6806658861119504E-2</v>
      </c>
      <c r="G9" s="9">
        <v>5.6773635526595001E-3</v>
      </c>
      <c r="H9" s="9">
        <v>-1.72085080022673</v>
      </c>
      <c r="I9" s="9">
        <v>1789</v>
      </c>
      <c r="J9" s="67">
        <v>551.32017561081398</v>
      </c>
    </row>
    <row r="10" spans="1:10" ht="17.25">
      <c r="A10" s="154"/>
      <c r="B10" s="156"/>
      <c r="C10" s="8" t="s">
        <v>311</v>
      </c>
      <c r="D10" s="9">
        <v>0.14546908725639901</v>
      </c>
      <c r="E10" s="9">
        <v>9.5268237743084699E-12</v>
      </c>
      <c r="F10" s="9">
        <v>0.104055970870503</v>
      </c>
      <c r="G10" s="9">
        <v>0.18637864247821301</v>
      </c>
      <c r="H10" s="9">
        <v>6.85085932602379</v>
      </c>
      <c r="I10" s="9">
        <v>2171</v>
      </c>
      <c r="J10" s="67">
        <v>687.06390213584496</v>
      </c>
    </row>
    <row r="11" spans="1:10" ht="17.25">
      <c r="A11" s="154"/>
      <c r="B11" s="156"/>
      <c r="C11" s="8" t="s">
        <v>312</v>
      </c>
      <c r="D11" s="9">
        <v>-9.90675358151447E-2</v>
      </c>
      <c r="E11" s="9">
        <v>2.8870949955524098E-4</v>
      </c>
      <c r="F11" s="9">
        <v>-0.151911230950973</v>
      </c>
      <c r="G11" s="9">
        <v>-4.56591017017779E-2</v>
      </c>
      <c r="H11" s="9">
        <v>-3.63486367252652</v>
      </c>
      <c r="I11" s="9">
        <v>1333</v>
      </c>
      <c r="J11" s="67">
        <v>338.05789905469999</v>
      </c>
    </row>
    <row r="12" spans="1:10" ht="17.25">
      <c r="A12" s="154"/>
      <c r="B12" s="156"/>
      <c r="C12" s="8" t="s">
        <v>313</v>
      </c>
      <c r="D12" s="9">
        <v>-5.2770463273288902E-2</v>
      </c>
      <c r="E12" s="9">
        <v>3.0355565400360801E-2</v>
      </c>
      <c r="F12" s="9">
        <v>-0.100285290820224</v>
      </c>
      <c r="G12" s="9">
        <v>-5.0154872877743199E-3</v>
      </c>
      <c r="H12" s="9">
        <v>-2.1672521416184001</v>
      </c>
      <c r="I12" s="9">
        <v>1682</v>
      </c>
      <c r="J12" s="67">
        <v>350.21377076476301</v>
      </c>
    </row>
    <row r="13" spans="1:10" ht="17.25">
      <c r="A13" s="153" t="s">
        <v>28</v>
      </c>
      <c r="B13" s="156" t="s">
        <v>256</v>
      </c>
      <c r="C13" s="8" t="s">
        <v>305</v>
      </c>
      <c r="D13" s="9">
        <v>0.41252398573729099</v>
      </c>
      <c r="E13" s="9">
        <v>0</v>
      </c>
      <c r="F13" s="9">
        <v>0.38913240771277302</v>
      </c>
      <c r="G13" s="9">
        <v>0.43538391161891898</v>
      </c>
      <c r="H13" s="9">
        <v>31.848081483376198</v>
      </c>
      <c r="I13" s="9">
        <v>4946</v>
      </c>
      <c r="J13" s="67">
        <v>-661.21551386409499</v>
      </c>
    </row>
    <row r="14" spans="1:10" ht="17.25">
      <c r="A14" s="154"/>
      <c r="B14" s="156"/>
      <c r="C14" s="8" t="s">
        <v>306</v>
      </c>
      <c r="D14" s="9">
        <v>0.27684676578420198</v>
      </c>
      <c r="E14" s="9">
        <v>0</v>
      </c>
      <c r="F14" s="9">
        <v>0.250917820563198</v>
      </c>
      <c r="G14" s="9">
        <v>0.30237873028215501</v>
      </c>
      <c r="H14" s="9">
        <v>20.2619833198994</v>
      </c>
      <c r="I14" s="9">
        <v>4946</v>
      </c>
      <c r="J14" s="67">
        <v>-132.76350805698601</v>
      </c>
    </row>
    <row r="15" spans="1:10" ht="17.25">
      <c r="A15" s="154"/>
      <c r="B15" s="156"/>
      <c r="C15" s="8" t="s">
        <v>314</v>
      </c>
      <c r="D15" s="9">
        <v>0.192004613263102</v>
      </c>
      <c r="E15" s="9">
        <v>0</v>
      </c>
      <c r="F15" s="9">
        <v>0.16502292681793701</v>
      </c>
      <c r="G15" s="9">
        <v>0.218699125179245</v>
      </c>
      <c r="H15" s="9">
        <v>13.7592673995896</v>
      </c>
      <c r="I15" s="9">
        <v>4946</v>
      </c>
      <c r="J15" s="67">
        <v>75.933589993800396</v>
      </c>
    </row>
    <row r="16" spans="1:10" ht="17.25">
      <c r="A16" s="154"/>
      <c r="B16" s="156"/>
      <c r="C16" s="8" t="s">
        <v>308</v>
      </c>
      <c r="D16" s="9">
        <v>-0.16359649091352099</v>
      </c>
      <c r="E16" s="9">
        <v>1.9596375858411301E-31</v>
      </c>
      <c r="F16" s="9">
        <v>-0.190406788297247</v>
      </c>
      <c r="G16" s="9">
        <v>-0.13654234440601801</v>
      </c>
      <c r="H16" s="9">
        <v>-11.743575064260099</v>
      </c>
      <c r="I16" s="9">
        <v>5015</v>
      </c>
      <c r="J16" s="67">
        <v>159.23750926192699</v>
      </c>
    </row>
    <row r="17" spans="1:10" ht="17.25">
      <c r="A17" s="154"/>
      <c r="B17" s="156"/>
      <c r="C17" s="8" t="s">
        <v>286</v>
      </c>
      <c r="D17" s="9">
        <v>-0.148208661191745</v>
      </c>
      <c r="E17" s="9">
        <v>4.8965253217255397E-26</v>
      </c>
      <c r="F17" s="9">
        <v>-0.175162557655798</v>
      </c>
      <c r="G17" s="9">
        <v>-0.121032763695785</v>
      </c>
      <c r="H17" s="9">
        <v>-10.612850187994001</v>
      </c>
      <c r="I17" s="9">
        <v>5015</v>
      </c>
      <c r="J17" s="67">
        <v>183.910294502591</v>
      </c>
    </row>
    <row r="18" spans="1:10" ht="17.25">
      <c r="A18" s="154"/>
      <c r="B18" s="156"/>
      <c r="C18" s="8" t="s">
        <v>287</v>
      </c>
      <c r="D18" s="9">
        <v>-0.14820882733160601</v>
      </c>
      <c r="E18" s="9">
        <v>4.89590173439559E-26</v>
      </c>
      <c r="F18" s="9">
        <v>-0.17516272231504099</v>
      </c>
      <c r="G18" s="9">
        <v>-0.121032931078574</v>
      </c>
      <c r="H18" s="9">
        <v>-10.612862352046101</v>
      </c>
      <c r="I18" s="9">
        <v>5015</v>
      </c>
      <c r="J18" s="67">
        <v>183.91004188258799</v>
      </c>
    </row>
    <row r="19" spans="1:10" ht="17.25">
      <c r="A19" s="154"/>
      <c r="B19" s="156"/>
      <c r="C19" s="8" t="s">
        <v>288</v>
      </c>
      <c r="D19" s="9">
        <v>-6.33215363704909E-2</v>
      </c>
      <c r="E19" s="9">
        <v>3.3899374907440401E-5</v>
      </c>
      <c r="F19" s="9">
        <v>-9.3105361774701897E-2</v>
      </c>
      <c r="G19" s="9">
        <v>-3.3424487854216402E-2</v>
      </c>
      <c r="H19" s="9">
        <v>-4.1499633491125802</v>
      </c>
      <c r="I19" s="9">
        <v>4278</v>
      </c>
      <c r="J19" s="67">
        <v>252.99633790294001</v>
      </c>
    </row>
    <row r="20" spans="1:10" ht="17.25">
      <c r="A20" s="154"/>
      <c r="B20" s="156"/>
      <c r="C20" s="8" t="s">
        <v>311</v>
      </c>
      <c r="D20" s="9">
        <v>0.52041983985912499</v>
      </c>
      <c r="E20" s="9">
        <v>0</v>
      </c>
      <c r="F20" s="9">
        <v>0.49994739980028902</v>
      </c>
      <c r="G20" s="9">
        <v>0.54031099543957495</v>
      </c>
      <c r="H20" s="9">
        <v>43.159553706703598</v>
      </c>
      <c r="I20" s="9">
        <v>5015</v>
      </c>
      <c r="J20" s="67">
        <v>-1289.31705265593</v>
      </c>
    </row>
    <row r="21" spans="1:10" ht="17.25">
      <c r="A21" s="154"/>
      <c r="B21" s="156"/>
      <c r="C21" s="8" t="s">
        <v>312</v>
      </c>
      <c r="D21" s="9">
        <v>-0.15449766511777099</v>
      </c>
      <c r="E21" s="9">
        <v>2.8572782109455598E-19</v>
      </c>
      <c r="F21" s="9">
        <v>-0.18745107899014701</v>
      </c>
      <c r="G21" s="9">
        <v>-0.121196875905326</v>
      </c>
      <c r="H21" s="9">
        <v>-9.0292313974802401</v>
      </c>
      <c r="I21" s="9">
        <v>3334</v>
      </c>
      <c r="J21" s="67">
        <v>211.425712379321</v>
      </c>
    </row>
    <row r="22" spans="1:10" ht="17.25">
      <c r="A22" s="154"/>
      <c r="B22" s="156"/>
      <c r="C22" s="8" t="s">
        <v>291</v>
      </c>
      <c r="D22" s="9">
        <v>-8.7905757119384004E-2</v>
      </c>
      <c r="E22" s="9">
        <v>1.5928527676525899E-9</v>
      </c>
      <c r="F22" s="9">
        <v>-0.11621306814547</v>
      </c>
      <c r="G22" s="9">
        <v>-5.9455754874765301E-2</v>
      </c>
      <c r="H22" s="9">
        <v>-6.0467167108342998</v>
      </c>
      <c r="I22" s="9">
        <v>4695</v>
      </c>
      <c r="J22" s="67">
        <v>188.14352366876801</v>
      </c>
    </row>
    <row r="23" spans="1:10" ht="17.25">
      <c r="A23" s="153" t="s">
        <v>30</v>
      </c>
      <c r="B23" s="156" t="s">
        <v>256</v>
      </c>
      <c r="C23" s="8" t="s">
        <v>305</v>
      </c>
      <c r="D23" s="9">
        <v>0.44539414794492199</v>
      </c>
      <c r="E23" s="9">
        <v>0</v>
      </c>
      <c r="F23" s="9">
        <v>0.417705037300037</v>
      </c>
      <c r="G23" s="9">
        <v>0.47225672511889399</v>
      </c>
      <c r="H23" s="9">
        <v>28.654796426942699</v>
      </c>
      <c r="I23" s="9">
        <v>3318</v>
      </c>
      <c r="J23" s="67">
        <v>44.4657135352195</v>
      </c>
    </row>
    <row r="24" spans="1:10" ht="17.25">
      <c r="A24" s="153"/>
      <c r="B24" s="156"/>
      <c r="C24" s="8" t="s">
        <v>306</v>
      </c>
      <c r="D24" s="9">
        <v>0.44474571536775398</v>
      </c>
      <c r="E24" s="9">
        <v>0</v>
      </c>
      <c r="F24" s="9">
        <v>0.41703728825700498</v>
      </c>
      <c r="G24" s="9">
        <v>0.47162821861350301</v>
      </c>
      <c r="H24" s="9">
        <v>28.6027833678157</v>
      </c>
      <c r="I24" s="9">
        <v>3318</v>
      </c>
      <c r="J24" s="67">
        <v>46.8553625287743</v>
      </c>
    </row>
    <row r="25" spans="1:10" ht="17.25">
      <c r="A25" s="153"/>
      <c r="B25" s="156"/>
      <c r="C25" s="8" t="s">
        <v>314</v>
      </c>
      <c r="D25" s="9">
        <v>-9.8476597664712007E-2</v>
      </c>
      <c r="E25" s="9">
        <v>1.3016042337766201E-8</v>
      </c>
      <c r="F25" s="9">
        <v>-0.132052146379287</v>
      </c>
      <c r="G25" s="9">
        <v>-6.4675338736394805E-2</v>
      </c>
      <c r="H25" s="9">
        <v>-5.7001635846977701</v>
      </c>
      <c r="I25" s="9">
        <v>3318</v>
      </c>
      <c r="J25" s="67">
        <v>746.21602008400498</v>
      </c>
    </row>
    <row r="26" spans="1:10" ht="17.25">
      <c r="A26" s="153"/>
      <c r="B26" s="156"/>
      <c r="C26" s="8" t="s">
        <v>308</v>
      </c>
      <c r="D26" s="9">
        <v>-0.18519718953157799</v>
      </c>
      <c r="E26" s="9">
        <v>9.1368080724442309E-28</v>
      </c>
      <c r="F26" s="9">
        <v>-0.21736478495334899</v>
      </c>
      <c r="G26" s="9">
        <v>-0.15262775699598699</v>
      </c>
      <c r="H26" s="9">
        <v>-11.017900734455299</v>
      </c>
      <c r="I26" s="9">
        <v>3418</v>
      </c>
      <c r="J26" s="67">
        <v>761.01789077317596</v>
      </c>
    </row>
    <row r="27" spans="1:10" ht="17.25">
      <c r="A27" s="153"/>
      <c r="B27" s="156"/>
      <c r="C27" s="8" t="s">
        <v>286</v>
      </c>
      <c r="D27" s="9">
        <v>-0.15834119823383899</v>
      </c>
      <c r="E27" s="9">
        <v>1.21548543757395E-20</v>
      </c>
      <c r="F27" s="9">
        <v>-0.19084519168903499</v>
      </c>
      <c r="G27" s="9">
        <v>-0.12549036051113299</v>
      </c>
      <c r="H27" s="9">
        <v>-9.3754834185349498</v>
      </c>
      <c r="I27" s="9">
        <v>3418</v>
      </c>
      <c r="J27" s="67">
        <v>793.53658353749995</v>
      </c>
    </row>
    <row r="28" spans="1:10" ht="17.25">
      <c r="A28" s="153"/>
      <c r="B28" s="156"/>
      <c r="C28" s="8" t="s">
        <v>287</v>
      </c>
      <c r="D28" s="9">
        <v>-0.158340086495593</v>
      </c>
      <c r="E28" s="9">
        <v>1.2162441629101799E-20</v>
      </c>
      <c r="F28" s="9">
        <v>-0.190844092893422</v>
      </c>
      <c r="G28" s="9">
        <v>-0.12548923814038701</v>
      </c>
      <c r="H28" s="9">
        <v>-9.3754158989755805</v>
      </c>
      <c r="I28" s="9">
        <v>3418</v>
      </c>
      <c r="J28" s="67">
        <v>793.53781857004003</v>
      </c>
    </row>
    <row r="29" spans="1:10" ht="17.25">
      <c r="A29" s="153"/>
      <c r="B29" s="156"/>
      <c r="C29" s="8" t="s">
        <v>288</v>
      </c>
      <c r="D29" s="9">
        <v>-6.33215363704909E-2</v>
      </c>
      <c r="E29" s="9">
        <v>3.3899374907440401E-5</v>
      </c>
      <c r="F29" s="9">
        <v>-9.3105361774701897E-2</v>
      </c>
      <c r="G29" s="9">
        <v>-3.3424487854216402E-2</v>
      </c>
      <c r="H29" s="9">
        <v>-4.1499633491125802</v>
      </c>
      <c r="I29" s="9">
        <v>4278</v>
      </c>
      <c r="J29" s="67">
        <v>252.99633790294001</v>
      </c>
    </row>
    <row r="30" spans="1:10" ht="17.25">
      <c r="A30" s="153"/>
      <c r="B30" s="156"/>
      <c r="C30" s="8" t="s">
        <v>311</v>
      </c>
      <c r="D30" s="9">
        <v>0.28707174590189299</v>
      </c>
      <c r="E30" s="9">
        <v>0</v>
      </c>
      <c r="F30" s="9">
        <v>0.25601825856156801</v>
      </c>
      <c r="G30" s="9">
        <v>0.31753335138066902</v>
      </c>
      <c r="H30" s="9">
        <v>17.5207296400682</v>
      </c>
      <c r="I30" s="9">
        <v>3418</v>
      </c>
      <c r="J30" s="67">
        <v>586.23935374813198</v>
      </c>
    </row>
    <row r="31" spans="1:10" ht="17.25">
      <c r="A31" s="153"/>
      <c r="B31" s="156"/>
      <c r="C31" s="8" t="s">
        <v>312</v>
      </c>
      <c r="D31" s="9">
        <v>-0.14177149376456299</v>
      </c>
      <c r="E31" s="9">
        <v>6.2901012374049E-12</v>
      </c>
      <c r="F31" s="9">
        <v>-0.18134392719433701</v>
      </c>
      <c r="G31" s="9">
        <v>-0.101740682158995</v>
      </c>
      <c r="H31" s="9">
        <v>-6.9086953337199803</v>
      </c>
      <c r="I31" s="9">
        <v>2327</v>
      </c>
      <c r="J31" s="67">
        <v>546.63685959251495</v>
      </c>
    </row>
    <row r="32" spans="1:10" ht="17.25">
      <c r="A32" s="155"/>
      <c r="B32" s="157"/>
      <c r="C32" s="69" t="s">
        <v>315</v>
      </c>
      <c r="D32" s="71">
        <v>-0.13882693551028499</v>
      </c>
      <c r="E32" s="71">
        <v>5.2197498231361296E-15</v>
      </c>
      <c r="F32" s="71">
        <v>-0.17293407633504401</v>
      </c>
      <c r="G32" s="71">
        <v>-0.10438724223389401</v>
      </c>
      <c r="H32" s="71">
        <v>-7.8603325752617899</v>
      </c>
      <c r="I32" s="71">
        <v>3144</v>
      </c>
      <c r="J32" s="72">
        <v>588.62684778642199</v>
      </c>
    </row>
  </sheetData>
  <mergeCells count="6">
    <mergeCell ref="A3:A12"/>
    <mergeCell ref="A13:A22"/>
    <mergeCell ref="A23:A32"/>
    <mergeCell ref="B3:B12"/>
    <mergeCell ref="B13:B22"/>
    <mergeCell ref="B23:B3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7"/>
  <sheetViews>
    <sheetView workbookViewId="0"/>
  </sheetViews>
  <sheetFormatPr defaultColWidth="9" defaultRowHeight="15.75"/>
  <cols>
    <col min="1" max="2" width="30" style="73" customWidth="1"/>
    <col min="3" max="3" width="40.5703125" style="73" customWidth="1"/>
    <col min="4" max="4" width="89" style="53" customWidth="1"/>
    <col min="5" max="5" width="65.7109375" style="53" customWidth="1"/>
    <col min="6" max="6" width="129.28515625" style="53" customWidth="1"/>
    <col min="7" max="16384" width="9" style="53"/>
  </cols>
  <sheetData>
    <row r="1" spans="1:7" s="50" customFormat="1" ht="24.6" customHeight="1">
      <c r="A1" s="74" t="s">
        <v>316</v>
      </c>
      <c r="B1" s="75"/>
      <c r="C1" s="75"/>
    </row>
    <row r="2" spans="1:7">
      <c r="A2" s="76" t="s">
        <v>1</v>
      </c>
      <c r="B2" s="76" t="s">
        <v>317</v>
      </c>
      <c r="C2" s="76" t="s">
        <v>318</v>
      </c>
      <c r="D2" s="158" t="s">
        <v>319</v>
      </c>
      <c r="E2" s="158"/>
      <c r="F2" s="158"/>
      <c r="G2" s="78"/>
    </row>
    <row r="3" spans="1:7" ht="47.25">
      <c r="A3" s="79" t="s">
        <v>320</v>
      </c>
      <c r="B3" s="80">
        <v>1</v>
      </c>
      <c r="C3" s="80">
        <v>1</v>
      </c>
      <c r="D3" s="81" t="s">
        <v>321</v>
      </c>
      <c r="E3" s="77"/>
      <c r="F3" s="77"/>
      <c r="G3" s="78"/>
    </row>
    <row r="4" spans="1:7" ht="31.5">
      <c r="A4" s="79" t="s">
        <v>8</v>
      </c>
      <c r="B4" s="80">
        <v>2</v>
      </c>
      <c r="C4" s="80">
        <v>2</v>
      </c>
      <c r="D4" s="81" t="s">
        <v>322</v>
      </c>
      <c r="E4" s="77"/>
      <c r="F4" s="77"/>
      <c r="G4" s="78"/>
    </row>
    <row r="5" spans="1:7" ht="47.25">
      <c r="A5" s="79" t="s">
        <v>323</v>
      </c>
      <c r="B5" s="80">
        <v>1</v>
      </c>
      <c r="C5" s="80">
        <v>1</v>
      </c>
      <c r="D5" s="81" t="s">
        <v>324</v>
      </c>
      <c r="E5" s="77"/>
      <c r="F5" s="77"/>
      <c r="G5" s="78"/>
    </row>
    <row r="6" spans="1:7" ht="47.25">
      <c r="A6" s="79" t="s">
        <v>16</v>
      </c>
      <c r="B6" s="80">
        <v>2</v>
      </c>
      <c r="C6" s="80">
        <v>2</v>
      </c>
      <c r="D6" s="81" t="s">
        <v>325</v>
      </c>
      <c r="E6" s="77"/>
      <c r="F6" s="77"/>
      <c r="G6" s="78"/>
    </row>
    <row r="7" spans="1:7" ht="31.5">
      <c r="A7" s="79" t="s">
        <v>326</v>
      </c>
      <c r="B7" s="80" t="s">
        <v>327</v>
      </c>
      <c r="C7" s="80">
        <v>4</v>
      </c>
      <c r="D7" s="81" t="s">
        <v>328</v>
      </c>
      <c r="E7" s="77"/>
      <c r="F7" s="77"/>
      <c r="G7" s="78"/>
    </row>
    <row r="8" spans="1:7" ht="47.25">
      <c r="A8" s="79" t="s">
        <v>329</v>
      </c>
      <c r="B8" s="80" t="s">
        <v>330</v>
      </c>
      <c r="C8" s="80">
        <f>3*2</f>
        <v>6</v>
      </c>
      <c r="D8" s="81" t="s">
        <v>331</v>
      </c>
      <c r="E8" s="78"/>
      <c r="F8" s="78"/>
      <c r="G8" s="78"/>
    </row>
    <row r="9" spans="1:7" ht="47.25">
      <c r="A9" s="79" t="s">
        <v>332</v>
      </c>
      <c r="B9" s="80" t="s">
        <v>333</v>
      </c>
      <c r="C9" s="80">
        <f t="shared" ref="C9:C14" si="0">3*2^2</f>
        <v>12</v>
      </c>
      <c r="D9" s="81" t="s">
        <v>334</v>
      </c>
      <c r="E9" s="78"/>
      <c r="F9" s="78"/>
      <c r="G9" s="78"/>
    </row>
    <row r="10" spans="1:7" ht="47.25">
      <c r="A10" s="79" t="s">
        <v>335</v>
      </c>
      <c r="B10" s="80" t="s">
        <v>333</v>
      </c>
      <c r="C10" s="80">
        <f t="shared" si="0"/>
        <v>12</v>
      </c>
      <c r="D10" s="82" t="s">
        <v>336</v>
      </c>
      <c r="E10" s="82" t="s">
        <v>337</v>
      </c>
      <c r="F10" s="78"/>
      <c r="G10" s="78"/>
    </row>
    <row r="11" spans="1:7" ht="47.25">
      <c r="A11" s="79" t="s">
        <v>338</v>
      </c>
      <c r="B11" s="80" t="s">
        <v>339</v>
      </c>
      <c r="C11" s="80">
        <f>3^2*2</f>
        <v>18</v>
      </c>
      <c r="D11" s="82" t="s">
        <v>340</v>
      </c>
      <c r="E11" s="78"/>
      <c r="F11" s="78"/>
      <c r="G11" s="78"/>
    </row>
    <row r="12" spans="1:7" ht="63">
      <c r="A12" s="79" t="s">
        <v>341</v>
      </c>
      <c r="B12" s="80" t="s">
        <v>342</v>
      </c>
      <c r="C12" s="80">
        <f>3^2*2^2</f>
        <v>36</v>
      </c>
      <c r="D12" s="82" t="s">
        <v>343</v>
      </c>
      <c r="E12" s="82" t="s">
        <v>344</v>
      </c>
      <c r="F12" s="78"/>
      <c r="G12" s="78"/>
    </row>
    <row r="13" spans="1:7" ht="31.5">
      <c r="A13" s="79" t="s">
        <v>345</v>
      </c>
      <c r="B13" s="80">
        <v>3</v>
      </c>
      <c r="C13" s="80">
        <v>3</v>
      </c>
      <c r="D13" s="82" t="s">
        <v>346</v>
      </c>
      <c r="E13" s="78"/>
      <c r="F13" s="78"/>
      <c r="G13" s="78"/>
    </row>
    <row r="14" spans="1:7" ht="31.5">
      <c r="A14" s="79" t="s">
        <v>347</v>
      </c>
      <c r="B14" s="80" t="s">
        <v>333</v>
      </c>
      <c r="C14" s="80">
        <f t="shared" si="0"/>
        <v>12</v>
      </c>
      <c r="D14" s="82" t="s">
        <v>348</v>
      </c>
      <c r="E14" s="78"/>
      <c r="F14" s="78"/>
      <c r="G14" s="78"/>
    </row>
    <row r="15" spans="1:7" ht="31.5">
      <c r="A15" s="79" t="s">
        <v>349</v>
      </c>
      <c r="B15" s="80" t="s">
        <v>350</v>
      </c>
      <c r="C15" s="80">
        <v>15</v>
      </c>
      <c r="D15" s="82" t="s">
        <v>351</v>
      </c>
      <c r="E15" s="78"/>
      <c r="F15" s="78"/>
      <c r="G15" s="78"/>
    </row>
    <row r="16" spans="1:7" ht="63">
      <c r="A16" s="79" t="s">
        <v>352</v>
      </c>
      <c r="B16" s="80" t="s">
        <v>330</v>
      </c>
      <c r="C16" s="80">
        <f>6</f>
        <v>6</v>
      </c>
      <c r="D16" s="82" t="s">
        <v>353</v>
      </c>
      <c r="E16" s="82" t="s">
        <v>354</v>
      </c>
      <c r="F16" s="82" t="s">
        <v>355</v>
      </c>
      <c r="G16" s="78"/>
    </row>
    <row r="17" spans="1:7" ht="63">
      <c r="A17" s="79" t="s">
        <v>356</v>
      </c>
      <c r="B17" s="80">
        <v>3</v>
      </c>
      <c r="C17" s="80">
        <v>3</v>
      </c>
      <c r="D17" s="82" t="s">
        <v>357</v>
      </c>
      <c r="E17" s="78"/>
      <c r="F17" s="78"/>
      <c r="G17" s="78"/>
    </row>
    <row r="18" spans="1:7" ht="31.5">
      <c r="A18" s="79" t="s">
        <v>358</v>
      </c>
      <c r="B18" s="80" t="s">
        <v>359</v>
      </c>
      <c r="C18" s="80">
        <f>3*2^3</f>
        <v>24</v>
      </c>
      <c r="D18" s="53" t="s">
        <v>360</v>
      </c>
      <c r="E18" s="82" t="s">
        <v>361</v>
      </c>
      <c r="F18" s="78"/>
      <c r="G18" s="78"/>
    </row>
    <row r="19" spans="1:7" ht="31.5">
      <c r="A19" s="79" t="s">
        <v>362</v>
      </c>
      <c r="B19" s="80" t="s">
        <v>363</v>
      </c>
      <c r="C19" s="80">
        <v>6</v>
      </c>
      <c r="D19" s="82" t="s">
        <v>364</v>
      </c>
      <c r="E19" s="78"/>
      <c r="F19" s="78"/>
      <c r="G19" s="78"/>
    </row>
    <row r="20" spans="1:7" ht="47.25">
      <c r="A20" s="79" t="s">
        <v>365</v>
      </c>
      <c r="B20" s="80" t="s">
        <v>330</v>
      </c>
      <c r="C20" s="80">
        <v>6</v>
      </c>
      <c r="D20" s="82" t="s">
        <v>366</v>
      </c>
      <c r="E20" s="78"/>
      <c r="F20" s="78"/>
      <c r="G20" s="78"/>
    </row>
    <row r="21" spans="1:7" ht="47.25">
      <c r="A21" s="79" t="s">
        <v>367</v>
      </c>
      <c r="B21" s="80" t="s">
        <v>359</v>
      </c>
      <c r="C21" s="80">
        <f>3*2^3</f>
        <v>24</v>
      </c>
      <c r="D21" s="82" t="s">
        <v>368</v>
      </c>
      <c r="E21" s="78"/>
      <c r="F21" s="78"/>
      <c r="G21" s="78"/>
    </row>
    <row r="22" spans="1:7" ht="47.25">
      <c r="A22" s="79" t="s">
        <v>369</v>
      </c>
      <c r="B22" s="80">
        <v>3</v>
      </c>
      <c r="C22" s="80">
        <v>3</v>
      </c>
      <c r="D22" s="82" t="s">
        <v>370</v>
      </c>
      <c r="E22" s="78"/>
      <c r="F22" s="78"/>
      <c r="G22" s="78"/>
    </row>
    <row r="23" spans="1:7" ht="47.25">
      <c r="A23" s="79" t="s">
        <v>371</v>
      </c>
      <c r="B23" s="80">
        <v>2</v>
      </c>
      <c r="C23" s="80">
        <v>2</v>
      </c>
      <c r="D23" s="82" t="s">
        <v>372</v>
      </c>
      <c r="E23" s="78"/>
      <c r="F23" s="78"/>
      <c r="G23" s="78"/>
    </row>
    <row r="24" spans="1:7" ht="47.25">
      <c r="A24" s="79" t="s">
        <v>373</v>
      </c>
      <c r="B24" s="80" t="s">
        <v>327</v>
      </c>
      <c r="C24" s="80">
        <v>4</v>
      </c>
      <c r="D24" s="82" t="s">
        <v>374</v>
      </c>
      <c r="E24" s="78"/>
      <c r="F24" s="78"/>
      <c r="G24" s="78"/>
    </row>
    <row r="25" spans="1:7" ht="47.25">
      <c r="A25" s="79" t="s">
        <v>375</v>
      </c>
      <c r="B25" s="80">
        <v>2</v>
      </c>
      <c r="C25" s="80">
        <v>2</v>
      </c>
      <c r="D25" s="82" t="s">
        <v>376</v>
      </c>
      <c r="E25" s="78"/>
      <c r="F25" s="78"/>
      <c r="G25" s="78"/>
    </row>
    <row r="26" spans="1:7" ht="63">
      <c r="A26" s="79" t="s">
        <v>12</v>
      </c>
      <c r="B26" s="80">
        <v>2</v>
      </c>
      <c r="C26" s="80">
        <v>2</v>
      </c>
      <c r="D26" s="82" t="s">
        <v>377</v>
      </c>
      <c r="E26" s="78"/>
      <c r="F26" s="78"/>
      <c r="G26" s="78"/>
    </row>
    <row r="27" spans="1:7" ht="47.25">
      <c r="A27" s="79" t="s">
        <v>378</v>
      </c>
      <c r="B27" s="80">
        <v>2</v>
      </c>
      <c r="C27" s="80">
        <v>2</v>
      </c>
      <c r="D27" s="82" t="s">
        <v>379</v>
      </c>
      <c r="E27" s="78"/>
      <c r="F27" s="78"/>
      <c r="G27" s="78"/>
    </row>
  </sheetData>
  <mergeCells count="1">
    <mergeCell ref="D2:F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84"/>
  <sheetViews>
    <sheetView workbookViewId="0"/>
  </sheetViews>
  <sheetFormatPr defaultColWidth="9" defaultRowHeight="15"/>
  <cols>
    <col min="1" max="1" width="60.140625" customWidth="1"/>
    <col min="2" max="2" width="27.5703125" customWidth="1"/>
    <col min="3" max="13" width="18.140625" customWidth="1"/>
  </cols>
  <sheetData>
    <row r="1" spans="1:13" s="8" customFormat="1" ht="20.25">
      <c r="A1" s="1" t="s">
        <v>380</v>
      </c>
    </row>
    <row r="2" spans="1:13" ht="19.5">
      <c r="A2" s="136" t="s">
        <v>28</v>
      </c>
      <c r="B2" s="137"/>
      <c r="C2" s="137"/>
      <c r="D2" s="137"/>
      <c r="E2" s="137"/>
      <c r="F2" s="137"/>
      <c r="G2" s="137"/>
      <c r="H2" s="137"/>
      <c r="I2" s="137"/>
      <c r="J2" s="137"/>
      <c r="K2" s="137"/>
      <c r="L2" s="137"/>
      <c r="M2" s="138"/>
    </row>
    <row r="3" spans="1:13" ht="17.25">
      <c r="A3" s="142" t="s">
        <v>275</v>
      </c>
      <c r="B3" s="145" t="s">
        <v>381</v>
      </c>
      <c r="C3" s="130" t="s">
        <v>277</v>
      </c>
      <c r="D3" s="130"/>
      <c r="E3" s="130"/>
      <c r="F3" s="130"/>
      <c r="G3" s="131"/>
      <c r="H3" s="130" t="s">
        <v>278</v>
      </c>
      <c r="I3" s="130"/>
      <c r="J3" s="130"/>
      <c r="K3" s="130"/>
      <c r="L3" s="130"/>
      <c r="M3" s="147" t="s">
        <v>279</v>
      </c>
    </row>
    <row r="4" spans="1:13" ht="17.25">
      <c r="A4" s="143"/>
      <c r="B4" s="146"/>
      <c r="C4" s="5" t="s">
        <v>246</v>
      </c>
      <c r="D4" s="59" t="s">
        <v>302</v>
      </c>
      <c r="E4" s="59" t="s">
        <v>248</v>
      </c>
      <c r="F4" s="59" t="s">
        <v>249</v>
      </c>
      <c r="G4" s="4" t="s">
        <v>280</v>
      </c>
      <c r="H4" s="5" t="s">
        <v>246</v>
      </c>
      <c r="I4" s="59" t="s">
        <v>302</v>
      </c>
      <c r="J4" s="59" t="s">
        <v>248</v>
      </c>
      <c r="K4" s="4" t="s">
        <v>249</v>
      </c>
      <c r="L4" s="65" t="s">
        <v>280</v>
      </c>
      <c r="M4" s="148"/>
    </row>
    <row r="5" spans="1:13" ht="18.75">
      <c r="A5" s="144" t="s">
        <v>256</v>
      </c>
      <c r="B5" s="61" t="s">
        <v>382</v>
      </c>
      <c r="C5" s="62">
        <v>0.35449259599999999</v>
      </c>
      <c r="D5" s="63">
        <v>3.1399999999999998E-77</v>
      </c>
      <c r="E5" s="63">
        <v>19.24533374</v>
      </c>
      <c r="F5" s="63">
        <v>2577</v>
      </c>
      <c r="G5" s="63">
        <v>-821.9516979</v>
      </c>
      <c r="H5" s="63">
        <v>0.39146087899999998</v>
      </c>
      <c r="I5" s="63">
        <v>3.3200000000000001E-95</v>
      </c>
      <c r="J5" s="63">
        <v>21.595627310000001</v>
      </c>
      <c r="K5" s="9">
        <v>2577</v>
      </c>
      <c r="L5" s="63">
        <v>-904.60402529999999</v>
      </c>
      <c r="M5" s="66" t="str">
        <f>IF(L5&lt;G5,"log","linear")</f>
        <v>log</v>
      </c>
    </row>
    <row r="6" spans="1:13" ht="18.75">
      <c r="A6" s="134"/>
      <c r="B6" s="8" t="s">
        <v>383</v>
      </c>
      <c r="C6" s="64">
        <v>0.38491327600000003</v>
      </c>
      <c r="D6" s="9">
        <v>2.7299999999999999E-91</v>
      </c>
      <c r="E6" s="9">
        <v>21.105138849999999</v>
      </c>
      <c r="F6" s="9">
        <v>2561</v>
      </c>
      <c r="G6" s="9">
        <v>-913.63772040000003</v>
      </c>
      <c r="H6" s="9">
        <v>0.40765279599999998</v>
      </c>
      <c r="I6" s="9">
        <v>3.2999999999999999E-103</v>
      </c>
      <c r="J6" s="9">
        <v>22.59223875</v>
      </c>
      <c r="K6" s="9">
        <v>2561</v>
      </c>
      <c r="L6" s="9">
        <v>-968.44543390000001</v>
      </c>
      <c r="M6" s="67" t="str">
        <f t="shared" ref="M6:M69" si="0">IF(L6&lt;G6,"log","linear")</f>
        <v>log</v>
      </c>
    </row>
    <row r="7" spans="1:13" ht="18.75">
      <c r="A7" s="134"/>
      <c r="B7" s="8" t="s">
        <v>384</v>
      </c>
      <c r="C7" s="64">
        <v>0.36951026199999998</v>
      </c>
      <c r="D7" s="9">
        <v>4.7200000000000002E-81</v>
      </c>
      <c r="E7" s="9">
        <v>19.791005129999999</v>
      </c>
      <c r="F7" s="9">
        <v>2477</v>
      </c>
      <c r="G7" s="9">
        <v>-856.44057910000004</v>
      </c>
      <c r="H7" s="9">
        <v>0.38718688600000001</v>
      </c>
      <c r="I7" s="9">
        <v>1.8E-89</v>
      </c>
      <c r="J7" s="9">
        <v>20.900281209999999</v>
      </c>
      <c r="K7" s="9">
        <v>2477</v>
      </c>
      <c r="L7" s="9">
        <v>-895.14319750000004</v>
      </c>
      <c r="M7" s="67" t="str">
        <f t="shared" si="0"/>
        <v>log</v>
      </c>
    </row>
    <row r="8" spans="1:13" ht="18.75">
      <c r="A8" s="134"/>
      <c r="B8" s="8" t="s">
        <v>385</v>
      </c>
      <c r="C8" s="64">
        <v>0.37568301900000001</v>
      </c>
      <c r="D8" s="9">
        <v>1.2300000000000001E-83</v>
      </c>
      <c r="E8" s="9">
        <v>20.138743959999999</v>
      </c>
      <c r="F8" s="9">
        <v>2468</v>
      </c>
      <c r="G8" s="9">
        <v>-846.27462230000003</v>
      </c>
      <c r="H8" s="9">
        <v>0.38081604800000002</v>
      </c>
      <c r="I8" s="9">
        <v>4.5399999999999997E-86</v>
      </c>
      <c r="J8" s="9">
        <v>20.46020875</v>
      </c>
      <c r="K8" s="9">
        <v>2468</v>
      </c>
      <c r="L8" s="9">
        <v>-857.46743360000005</v>
      </c>
      <c r="M8" s="67" t="str">
        <f t="shared" si="0"/>
        <v>log</v>
      </c>
    </row>
    <row r="9" spans="1:13" ht="18.75">
      <c r="A9" s="134"/>
      <c r="B9" s="8" t="s">
        <v>386</v>
      </c>
      <c r="C9" s="64">
        <v>0.35449259599999999</v>
      </c>
      <c r="D9" s="9">
        <v>3.1399999999999998E-77</v>
      </c>
      <c r="E9" s="9">
        <v>19.24533374</v>
      </c>
      <c r="F9" s="9">
        <v>2577</v>
      </c>
      <c r="G9" s="9">
        <v>-821.9516979</v>
      </c>
      <c r="H9" s="9">
        <v>0.39146087899999998</v>
      </c>
      <c r="I9" s="9">
        <v>3.3200000000000001E-95</v>
      </c>
      <c r="J9" s="9">
        <v>21.595627310000001</v>
      </c>
      <c r="K9" s="9">
        <v>2577</v>
      </c>
      <c r="L9" s="9">
        <v>-904.60402529999999</v>
      </c>
      <c r="M9" s="67" t="str">
        <f t="shared" si="0"/>
        <v>log</v>
      </c>
    </row>
    <row r="10" spans="1:13" ht="18.75">
      <c r="A10" s="134"/>
      <c r="B10" s="8" t="s">
        <v>387</v>
      </c>
      <c r="C10" s="64">
        <v>0.38491327600000003</v>
      </c>
      <c r="D10" s="9">
        <v>2.7299999999999999E-91</v>
      </c>
      <c r="E10" s="9">
        <v>21.105138849999999</v>
      </c>
      <c r="F10" s="9">
        <v>2561</v>
      </c>
      <c r="G10" s="9">
        <v>-913.63772040000003</v>
      </c>
      <c r="H10" s="9">
        <v>0.40765279599999998</v>
      </c>
      <c r="I10" s="9">
        <v>3.2999999999999999E-103</v>
      </c>
      <c r="J10" s="9">
        <v>22.59223875</v>
      </c>
      <c r="K10" s="9">
        <v>2561</v>
      </c>
      <c r="L10" s="9">
        <v>-968.44543390000001</v>
      </c>
      <c r="M10" s="67" t="str">
        <f t="shared" si="0"/>
        <v>log</v>
      </c>
    </row>
    <row r="11" spans="1:13" ht="18.75">
      <c r="A11" s="134"/>
      <c r="B11" s="8" t="s">
        <v>388</v>
      </c>
      <c r="C11" s="64">
        <v>0.36951026199999998</v>
      </c>
      <c r="D11" s="9">
        <v>4.7200000000000002E-81</v>
      </c>
      <c r="E11" s="9">
        <v>19.791005129999999</v>
      </c>
      <c r="F11" s="9">
        <v>2477</v>
      </c>
      <c r="G11" s="9">
        <v>-856.44057910000004</v>
      </c>
      <c r="H11" s="9">
        <v>0.38718688600000001</v>
      </c>
      <c r="I11" s="9">
        <v>1.8E-89</v>
      </c>
      <c r="J11" s="9">
        <v>20.900281209999999</v>
      </c>
      <c r="K11" s="9">
        <v>2477</v>
      </c>
      <c r="L11" s="9">
        <v>-895.14319750000004</v>
      </c>
      <c r="M11" s="67" t="str">
        <f t="shared" si="0"/>
        <v>log</v>
      </c>
    </row>
    <row r="12" spans="1:13" ht="18.75">
      <c r="A12" s="134"/>
      <c r="B12" s="8" t="s">
        <v>389</v>
      </c>
      <c r="C12" s="64">
        <v>0.37568301900000001</v>
      </c>
      <c r="D12" s="9">
        <v>1.2300000000000001E-83</v>
      </c>
      <c r="E12" s="9">
        <v>20.138743959999999</v>
      </c>
      <c r="F12" s="9">
        <v>2468</v>
      </c>
      <c r="G12" s="9">
        <v>-846.27462230000003</v>
      </c>
      <c r="H12" s="9">
        <v>0.38081604800000002</v>
      </c>
      <c r="I12" s="9">
        <v>4.5399999999999997E-86</v>
      </c>
      <c r="J12" s="9">
        <v>20.46020875</v>
      </c>
      <c r="K12" s="9">
        <v>2468</v>
      </c>
      <c r="L12" s="9">
        <v>-857.46743360000005</v>
      </c>
      <c r="M12" s="67" t="str">
        <f t="shared" si="0"/>
        <v>log</v>
      </c>
    </row>
    <row r="13" spans="1:13" ht="18.75">
      <c r="A13" s="134"/>
      <c r="B13" s="8" t="s">
        <v>390</v>
      </c>
      <c r="C13" s="64">
        <v>0.41378818499999998</v>
      </c>
      <c r="D13" s="9">
        <v>1.9300000000000002E-105</v>
      </c>
      <c r="E13" s="9">
        <v>22.875796449999999</v>
      </c>
      <c r="F13" s="9">
        <v>2533</v>
      </c>
      <c r="G13" s="9">
        <v>-1003.971825</v>
      </c>
      <c r="H13" s="9">
        <v>0.42985457399999999</v>
      </c>
      <c r="I13" s="9">
        <v>1.58E-114</v>
      </c>
      <c r="J13" s="9">
        <v>23.96074904</v>
      </c>
      <c r="K13" s="9">
        <v>2533</v>
      </c>
      <c r="L13" s="9">
        <v>-1045.7733069999999</v>
      </c>
      <c r="M13" s="67" t="str">
        <f t="shared" si="0"/>
        <v>log</v>
      </c>
    </row>
    <row r="14" spans="1:13" ht="18.75">
      <c r="A14" s="134"/>
      <c r="B14" s="8" t="s">
        <v>391</v>
      </c>
      <c r="C14" s="64">
        <v>0.420927092</v>
      </c>
      <c r="D14" s="9">
        <v>8.3399999999999995E-108</v>
      </c>
      <c r="E14" s="9">
        <v>23.178729780000001</v>
      </c>
      <c r="F14" s="9">
        <v>2495</v>
      </c>
      <c r="G14" s="9">
        <v>-1030.380682</v>
      </c>
      <c r="H14" s="9">
        <v>0.42331095000000002</v>
      </c>
      <c r="I14" s="9">
        <v>3.9099999999999998E-109</v>
      </c>
      <c r="J14" s="9">
        <v>23.338558549999998</v>
      </c>
      <c r="K14" s="9">
        <v>2495</v>
      </c>
      <c r="L14" s="9">
        <v>-1036.495598</v>
      </c>
      <c r="M14" s="67" t="str">
        <f t="shared" si="0"/>
        <v>log</v>
      </c>
    </row>
    <row r="15" spans="1:13" ht="18.75">
      <c r="A15" s="134"/>
      <c r="B15" s="8" t="s">
        <v>392</v>
      </c>
      <c r="C15" s="64">
        <v>0.34860058300000002</v>
      </c>
      <c r="D15" s="9">
        <v>2.1399999999999999E-68</v>
      </c>
      <c r="E15" s="9">
        <v>18.060703159999999</v>
      </c>
      <c r="F15" s="9">
        <v>2358</v>
      </c>
      <c r="G15" s="9">
        <v>-872.54620250000005</v>
      </c>
      <c r="H15" s="9">
        <v>0.38743143000000002</v>
      </c>
      <c r="I15" s="9">
        <v>2.2300000000000001E-85</v>
      </c>
      <c r="J15" s="9">
        <v>20.40720988</v>
      </c>
      <c r="K15" s="9">
        <v>2358</v>
      </c>
      <c r="L15" s="9">
        <v>-950.60418230000005</v>
      </c>
      <c r="M15" s="67" t="str">
        <f t="shared" si="0"/>
        <v>log</v>
      </c>
    </row>
    <row r="16" spans="1:13" ht="18.75">
      <c r="A16" s="134"/>
      <c r="B16" s="8" t="s">
        <v>393</v>
      </c>
      <c r="C16" s="64">
        <v>0.37391101399999999</v>
      </c>
      <c r="D16" s="9">
        <v>7.7600000000000004E-79</v>
      </c>
      <c r="E16" s="9">
        <v>19.531134389999998</v>
      </c>
      <c r="F16" s="9">
        <v>2347</v>
      </c>
      <c r="G16" s="9">
        <v>-892.78527210000004</v>
      </c>
      <c r="H16" s="9">
        <v>0.40058015600000002</v>
      </c>
      <c r="I16" s="9">
        <v>2.97E-91</v>
      </c>
      <c r="J16" s="9">
        <v>21.180023299999998</v>
      </c>
      <c r="K16" s="9">
        <v>2347</v>
      </c>
      <c r="L16" s="9">
        <v>-949.8780223</v>
      </c>
      <c r="M16" s="67" t="str">
        <f t="shared" si="0"/>
        <v>log</v>
      </c>
    </row>
    <row r="17" spans="1:13" ht="18.75">
      <c r="A17" s="134"/>
      <c r="B17" s="8" t="s">
        <v>394</v>
      </c>
      <c r="C17" s="64">
        <v>0.41361535199999999</v>
      </c>
      <c r="D17" s="9">
        <v>8.1499999999999996E-105</v>
      </c>
      <c r="E17" s="9">
        <v>22.805520990000002</v>
      </c>
      <c r="F17" s="9">
        <v>2520</v>
      </c>
      <c r="G17" s="9">
        <v>-1027.415493</v>
      </c>
      <c r="H17" s="9">
        <v>0.41879976499999999</v>
      </c>
      <c r="I17" s="9">
        <v>1.12E-107</v>
      </c>
      <c r="J17" s="9">
        <v>23.151719669999999</v>
      </c>
      <c r="K17" s="9">
        <v>2520</v>
      </c>
      <c r="L17" s="9">
        <v>-1040.579974</v>
      </c>
      <c r="M17" s="67" t="str">
        <f t="shared" si="0"/>
        <v>log</v>
      </c>
    </row>
    <row r="18" spans="1:13" ht="18.75">
      <c r="A18" s="134"/>
      <c r="B18" s="8" t="s">
        <v>395</v>
      </c>
      <c r="C18" s="64">
        <v>0.390176144</v>
      </c>
      <c r="D18" s="9">
        <v>2.0600000000000001E-91</v>
      </c>
      <c r="E18" s="9">
        <v>21.14575838</v>
      </c>
      <c r="F18" s="9">
        <v>2490</v>
      </c>
      <c r="G18" s="9">
        <v>-969.96160650000002</v>
      </c>
      <c r="H18" s="9">
        <v>0.40589109000000001</v>
      </c>
      <c r="I18" s="9">
        <v>1.81E-99</v>
      </c>
      <c r="J18" s="9">
        <v>22.161559539999999</v>
      </c>
      <c r="K18" s="9">
        <v>2490</v>
      </c>
      <c r="L18" s="9">
        <v>-1007.009258</v>
      </c>
      <c r="M18" s="67" t="str">
        <f t="shared" si="0"/>
        <v>log</v>
      </c>
    </row>
    <row r="19" spans="1:13" ht="18.75">
      <c r="A19" s="134"/>
      <c r="B19" s="8" t="s">
        <v>396</v>
      </c>
      <c r="C19" s="64">
        <v>0.38290716699999999</v>
      </c>
      <c r="D19" s="9">
        <v>7.2399999999999998E-87</v>
      </c>
      <c r="E19" s="9">
        <v>20.56675405</v>
      </c>
      <c r="F19" s="9">
        <v>2462</v>
      </c>
      <c r="G19" s="9">
        <v>-928.1871979</v>
      </c>
      <c r="H19" s="9">
        <v>0.39139169800000001</v>
      </c>
      <c r="I19" s="9">
        <v>5.2300000000000004E-91</v>
      </c>
      <c r="J19" s="9">
        <v>21.103864690000002</v>
      </c>
      <c r="K19" s="9">
        <v>2462</v>
      </c>
      <c r="L19" s="9">
        <v>-947.22911569999997</v>
      </c>
      <c r="M19" s="67" t="str">
        <f t="shared" si="0"/>
        <v>log</v>
      </c>
    </row>
    <row r="20" spans="1:13" ht="18.75">
      <c r="A20" s="134"/>
      <c r="B20" s="8" t="s">
        <v>397</v>
      </c>
      <c r="C20" s="64">
        <v>0.33425765600000001</v>
      </c>
      <c r="D20" s="9">
        <v>2.2599999999999999E-63</v>
      </c>
      <c r="E20" s="9">
        <v>17.31655701</v>
      </c>
      <c r="F20" s="9">
        <v>2384</v>
      </c>
      <c r="G20" s="9">
        <v>-831.69779000000005</v>
      </c>
      <c r="H20" s="9">
        <v>0.36173487599999998</v>
      </c>
      <c r="I20" s="9">
        <v>1.13E-74</v>
      </c>
      <c r="J20" s="9">
        <v>18.945089880000001</v>
      </c>
      <c r="K20" s="9">
        <v>2384</v>
      </c>
      <c r="L20" s="9">
        <v>-883.62792460000003</v>
      </c>
      <c r="M20" s="67" t="str">
        <f t="shared" si="0"/>
        <v>log</v>
      </c>
    </row>
    <row r="21" spans="1:13" ht="18.75">
      <c r="A21" s="134"/>
      <c r="B21" s="8" t="s">
        <v>398</v>
      </c>
      <c r="C21" s="64">
        <v>0.28442762900000002</v>
      </c>
      <c r="D21" s="9">
        <v>3.6699999999999999E-48</v>
      </c>
      <c r="E21" s="9">
        <v>14.896238009999999</v>
      </c>
      <c r="F21" s="9">
        <v>2521</v>
      </c>
      <c r="G21" s="9">
        <v>-753.62890760000005</v>
      </c>
      <c r="H21" s="9">
        <v>0.33305863400000002</v>
      </c>
      <c r="I21" s="9">
        <v>2.05E-66</v>
      </c>
      <c r="J21" s="9">
        <v>17.73530517</v>
      </c>
      <c r="K21" s="9">
        <v>2521</v>
      </c>
      <c r="L21" s="9">
        <v>-837.43735030000005</v>
      </c>
      <c r="M21" s="67" t="str">
        <f t="shared" si="0"/>
        <v>log</v>
      </c>
    </row>
    <row r="22" spans="1:13" ht="18.75">
      <c r="A22" s="134"/>
      <c r="B22" s="8" t="s">
        <v>399</v>
      </c>
      <c r="C22" s="64">
        <v>0.31215079400000001</v>
      </c>
      <c r="D22" s="9">
        <v>4.5400000000000001E-57</v>
      </c>
      <c r="E22" s="9">
        <v>16.339471620000001</v>
      </c>
      <c r="F22" s="9">
        <v>2473</v>
      </c>
      <c r="G22" s="9">
        <v>-842.42614809999998</v>
      </c>
      <c r="H22" s="9">
        <v>0.34758347299999998</v>
      </c>
      <c r="I22" s="9">
        <v>3.3000000000000002E-71</v>
      </c>
      <c r="J22" s="9">
        <v>18.434478729999999</v>
      </c>
      <c r="K22" s="9">
        <v>2473</v>
      </c>
      <c r="L22" s="9">
        <v>-907.37282979999998</v>
      </c>
      <c r="M22" s="67" t="str">
        <f t="shared" si="0"/>
        <v>log</v>
      </c>
    </row>
    <row r="23" spans="1:13" ht="18.75">
      <c r="A23" s="134"/>
      <c r="B23" s="8" t="s">
        <v>400</v>
      </c>
      <c r="C23" s="64">
        <v>0.313917854</v>
      </c>
      <c r="D23" s="9">
        <v>2.09E-54</v>
      </c>
      <c r="E23" s="9">
        <v>15.94588791</v>
      </c>
      <c r="F23" s="9">
        <v>2326</v>
      </c>
      <c r="G23" s="9">
        <v>-867.99668770000005</v>
      </c>
      <c r="H23" s="9">
        <v>0.33982124600000002</v>
      </c>
      <c r="I23" s="9">
        <v>5.0999999999999998E-64</v>
      </c>
      <c r="J23" s="9">
        <v>17.42613927</v>
      </c>
      <c r="K23" s="9">
        <v>2326</v>
      </c>
      <c r="L23" s="9">
        <v>-912.14470289999997</v>
      </c>
      <c r="M23" s="67" t="str">
        <f t="shared" si="0"/>
        <v>log</v>
      </c>
    </row>
    <row r="24" spans="1:13" ht="18.75">
      <c r="A24" s="134"/>
      <c r="B24" s="8" t="s">
        <v>401</v>
      </c>
      <c r="C24" s="64">
        <v>0.36395787400000001</v>
      </c>
      <c r="D24" s="9">
        <v>1.26E-73</v>
      </c>
      <c r="E24" s="9">
        <v>18.817333219999998</v>
      </c>
      <c r="F24" s="9">
        <v>2319</v>
      </c>
      <c r="G24" s="9">
        <v>-884.70340150000004</v>
      </c>
      <c r="H24" s="9">
        <v>0.368039271</v>
      </c>
      <c r="I24" s="9">
        <v>2.2799999999999999E-75</v>
      </c>
      <c r="J24" s="9">
        <v>19.061198690000001</v>
      </c>
      <c r="K24" s="9">
        <v>2319</v>
      </c>
      <c r="L24" s="9">
        <v>-892.7101351</v>
      </c>
      <c r="M24" s="67" t="str">
        <f t="shared" si="0"/>
        <v>log</v>
      </c>
    </row>
    <row r="25" spans="1:13" ht="18.75">
      <c r="A25" s="134"/>
      <c r="B25" s="8" t="s">
        <v>402</v>
      </c>
      <c r="C25" s="64">
        <v>0.28515248900000001</v>
      </c>
      <c r="D25" s="9">
        <v>3.6100000000000001E-48</v>
      </c>
      <c r="E25" s="9">
        <v>14.89899235</v>
      </c>
      <c r="F25" s="9">
        <v>2508</v>
      </c>
      <c r="G25" s="9">
        <v>-781.29514470000004</v>
      </c>
      <c r="H25" s="9">
        <v>0.331801069</v>
      </c>
      <c r="I25" s="9">
        <v>1.44E-65</v>
      </c>
      <c r="J25" s="9">
        <v>17.6144456</v>
      </c>
      <c r="K25" s="9">
        <v>2508</v>
      </c>
      <c r="L25" s="9">
        <v>-861.18464140000003</v>
      </c>
      <c r="M25" s="67" t="str">
        <f t="shared" si="0"/>
        <v>log</v>
      </c>
    </row>
    <row r="26" spans="1:13" ht="18.75">
      <c r="A26" s="134"/>
      <c r="B26" s="8" t="s">
        <v>403</v>
      </c>
      <c r="C26" s="64">
        <v>0.33814221500000002</v>
      </c>
      <c r="D26" s="9">
        <v>2.1800000000000001E-67</v>
      </c>
      <c r="E26" s="9">
        <v>17.886137600000001</v>
      </c>
      <c r="F26" s="9">
        <v>2478</v>
      </c>
      <c r="G26" s="9">
        <v>-875.82238849999999</v>
      </c>
      <c r="H26" s="9">
        <v>0.376556895</v>
      </c>
      <c r="I26" s="9">
        <v>2.2199999999999998E-84</v>
      </c>
      <c r="J26" s="9">
        <v>20.23418697</v>
      </c>
      <c r="K26" s="9">
        <v>2478</v>
      </c>
      <c r="L26" s="9">
        <v>-953.91774659999999</v>
      </c>
      <c r="M26" s="67" t="str">
        <f t="shared" si="0"/>
        <v>log</v>
      </c>
    </row>
    <row r="27" spans="1:13" ht="18.75">
      <c r="A27" s="134"/>
      <c r="B27" s="8" t="s">
        <v>404</v>
      </c>
      <c r="C27" s="64">
        <v>0.35526029799999997</v>
      </c>
      <c r="D27" s="9">
        <v>4.6999999999999996E-72</v>
      </c>
      <c r="E27" s="9">
        <v>18.5759565</v>
      </c>
      <c r="F27" s="9">
        <v>2389</v>
      </c>
      <c r="G27" s="9">
        <v>-912.9295985</v>
      </c>
      <c r="H27" s="9">
        <v>0.37326093900000001</v>
      </c>
      <c r="I27" s="9">
        <v>6.3900000000000003E-80</v>
      </c>
      <c r="J27" s="9">
        <v>19.665305799999999</v>
      </c>
      <c r="K27" s="9">
        <v>2389</v>
      </c>
      <c r="L27" s="9">
        <v>-949.0857456</v>
      </c>
      <c r="M27" s="67" t="str">
        <f t="shared" si="0"/>
        <v>log</v>
      </c>
    </row>
    <row r="28" spans="1:13" ht="18.75">
      <c r="A28" s="134"/>
      <c r="B28" s="8" t="s">
        <v>405</v>
      </c>
      <c r="C28" s="64">
        <v>0.34549238799999998</v>
      </c>
      <c r="D28" s="9">
        <v>1.31E-66</v>
      </c>
      <c r="E28" s="9">
        <v>17.805559349999999</v>
      </c>
      <c r="F28" s="9">
        <v>2339</v>
      </c>
      <c r="G28" s="9">
        <v>-880.88435449999997</v>
      </c>
      <c r="H28" s="9">
        <v>0.35787470500000002</v>
      </c>
      <c r="I28" s="9">
        <v>1.13E-71</v>
      </c>
      <c r="J28" s="9">
        <v>18.535588319999999</v>
      </c>
      <c r="K28" s="9">
        <v>2339</v>
      </c>
      <c r="L28" s="9">
        <v>-904.15164700000003</v>
      </c>
      <c r="M28" s="67" t="str">
        <f t="shared" si="0"/>
        <v>log</v>
      </c>
    </row>
    <row r="29" spans="1:13" ht="18.75">
      <c r="A29" s="134" t="s">
        <v>43</v>
      </c>
      <c r="B29" s="8" t="s">
        <v>382</v>
      </c>
      <c r="C29" s="64">
        <v>0.23394105517104899</v>
      </c>
      <c r="D29" s="9">
        <v>3.3568844328098697E-33</v>
      </c>
      <c r="E29" s="9">
        <v>12.1767932615607</v>
      </c>
      <c r="F29" s="9">
        <v>2561</v>
      </c>
      <c r="G29" s="9">
        <v>1151.2855426905601</v>
      </c>
      <c r="H29" s="9">
        <v>0.24689070526314899</v>
      </c>
      <c r="I29" s="9">
        <v>6.7227169245411197E-37</v>
      </c>
      <c r="J29" s="9">
        <v>12.893366620367299</v>
      </c>
      <c r="K29" s="9">
        <v>2561</v>
      </c>
      <c r="L29" s="9">
        <v>1134.3469432805</v>
      </c>
      <c r="M29" s="67" t="str">
        <f t="shared" si="0"/>
        <v>log</v>
      </c>
    </row>
    <row r="30" spans="1:13" ht="18.75">
      <c r="A30" s="134"/>
      <c r="B30" s="8" t="s">
        <v>383</v>
      </c>
      <c r="C30" s="64">
        <v>0.25298534574206599</v>
      </c>
      <c r="D30" s="9">
        <v>1.5766692913884599E-38</v>
      </c>
      <c r="E30" s="9">
        <v>13.1995012194404</v>
      </c>
      <c r="F30" s="9">
        <v>2548</v>
      </c>
      <c r="G30" s="9">
        <v>1103.39100474111</v>
      </c>
      <c r="H30" s="9">
        <v>0.26107391514765699</v>
      </c>
      <c r="I30" s="9">
        <v>5.2584620905849902E-41</v>
      </c>
      <c r="J30" s="9">
        <v>13.651878789005799</v>
      </c>
      <c r="K30" s="9">
        <v>2548</v>
      </c>
      <c r="L30" s="9">
        <v>1092.0378541427101</v>
      </c>
      <c r="M30" s="67" t="str">
        <f t="shared" si="0"/>
        <v>log</v>
      </c>
    </row>
    <row r="31" spans="1:13" ht="18.75">
      <c r="A31" s="134"/>
      <c r="B31" s="8" t="s">
        <v>384</v>
      </c>
      <c r="C31" s="64">
        <v>0.22306913715783699</v>
      </c>
      <c r="D31" s="9">
        <v>3.2475140411629298E-29</v>
      </c>
      <c r="E31" s="9">
        <v>11.3659926695984</v>
      </c>
      <c r="F31" s="9">
        <v>2467</v>
      </c>
      <c r="G31" s="9">
        <v>1081.4843239509501</v>
      </c>
      <c r="H31" s="9">
        <v>0.23996116357918101</v>
      </c>
      <c r="I31" s="9">
        <v>1.12888114132138E-33</v>
      </c>
      <c r="J31" s="9">
        <v>12.2773206968916</v>
      </c>
      <c r="K31" s="9">
        <v>2467</v>
      </c>
      <c r="L31" s="9">
        <v>1061.0776420951499</v>
      </c>
      <c r="M31" s="67" t="str">
        <f t="shared" si="0"/>
        <v>log</v>
      </c>
    </row>
    <row r="32" spans="1:13" ht="18.75">
      <c r="A32" s="134"/>
      <c r="B32" s="8" t="s">
        <v>385</v>
      </c>
      <c r="C32" s="64">
        <v>0.207214576863404</v>
      </c>
      <c r="D32" s="9">
        <v>2.7702417027367902E-25</v>
      </c>
      <c r="E32" s="9">
        <v>10.5055257929407</v>
      </c>
      <c r="F32" s="9">
        <v>2460</v>
      </c>
      <c r="G32" s="9">
        <v>1104.1470948218901</v>
      </c>
      <c r="H32" s="9">
        <v>0.219662468687636</v>
      </c>
      <c r="I32" s="9">
        <v>2.7765861770425098E-28</v>
      </c>
      <c r="J32" s="9">
        <v>11.1676639256568</v>
      </c>
      <c r="K32" s="9">
        <v>2460</v>
      </c>
      <c r="L32" s="9">
        <v>1090.4396989917</v>
      </c>
      <c r="M32" s="67" t="str">
        <f t="shared" si="0"/>
        <v>log</v>
      </c>
    </row>
    <row r="33" spans="1:13" ht="18.75">
      <c r="A33" s="134"/>
      <c r="B33" s="8" t="s">
        <v>386</v>
      </c>
      <c r="C33" s="64">
        <v>0.23394105517104899</v>
      </c>
      <c r="D33" s="9">
        <v>3.3568844328098697E-33</v>
      </c>
      <c r="E33" s="9">
        <v>12.1767932615607</v>
      </c>
      <c r="F33" s="9">
        <v>2561</v>
      </c>
      <c r="G33" s="9">
        <v>1151.2855426905601</v>
      </c>
      <c r="H33" s="9">
        <v>0.24689070526314899</v>
      </c>
      <c r="I33" s="9">
        <v>6.7227169245411197E-37</v>
      </c>
      <c r="J33" s="9">
        <v>12.893366620367299</v>
      </c>
      <c r="K33" s="9">
        <v>2561</v>
      </c>
      <c r="L33" s="9">
        <v>1134.3469432805</v>
      </c>
      <c r="M33" s="67" t="str">
        <f t="shared" si="0"/>
        <v>log</v>
      </c>
    </row>
    <row r="34" spans="1:13" ht="18.75">
      <c r="A34" s="134"/>
      <c r="B34" s="8" t="s">
        <v>387</v>
      </c>
      <c r="C34" s="64">
        <v>0.25298534574206599</v>
      </c>
      <c r="D34" s="9">
        <v>1.5766692913884599E-38</v>
      </c>
      <c r="E34" s="9">
        <v>13.1995012194404</v>
      </c>
      <c r="F34" s="9">
        <v>2548</v>
      </c>
      <c r="G34" s="9">
        <v>1103.39100474111</v>
      </c>
      <c r="H34" s="9">
        <v>0.26107391514765699</v>
      </c>
      <c r="I34" s="9">
        <v>5.2584620905849902E-41</v>
      </c>
      <c r="J34" s="9">
        <v>13.651878789005799</v>
      </c>
      <c r="K34" s="9">
        <v>2548</v>
      </c>
      <c r="L34" s="9">
        <v>1092.0378541427101</v>
      </c>
      <c r="M34" s="67" t="str">
        <f t="shared" si="0"/>
        <v>log</v>
      </c>
    </row>
    <row r="35" spans="1:13" ht="18.75">
      <c r="A35" s="134"/>
      <c r="B35" s="8" t="s">
        <v>388</v>
      </c>
      <c r="C35" s="64">
        <v>0.22306913715783699</v>
      </c>
      <c r="D35" s="9">
        <v>3.2475140411629298E-29</v>
      </c>
      <c r="E35" s="9">
        <v>11.3659926695984</v>
      </c>
      <c r="F35" s="9">
        <v>2467</v>
      </c>
      <c r="G35" s="9">
        <v>1081.4843239509501</v>
      </c>
      <c r="H35" s="9">
        <v>0.23996116357918101</v>
      </c>
      <c r="I35" s="9">
        <v>1.12888114132138E-33</v>
      </c>
      <c r="J35" s="9">
        <v>12.2773206968916</v>
      </c>
      <c r="K35" s="9">
        <v>2467</v>
      </c>
      <c r="L35" s="9">
        <v>1061.0776420951499</v>
      </c>
      <c r="M35" s="67" t="str">
        <f t="shared" si="0"/>
        <v>log</v>
      </c>
    </row>
    <row r="36" spans="1:13" ht="18.75">
      <c r="A36" s="134"/>
      <c r="B36" s="8" t="s">
        <v>389</v>
      </c>
      <c r="C36" s="64">
        <v>0.207214576863404</v>
      </c>
      <c r="D36" s="9">
        <v>2.7702417027367902E-25</v>
      </c>
      <c r="E36" s="9">
        <v>10.5055257929407</v>
      </c>
      <c r="F36" s="9">
        <v>2460</v>
      </c>
      <c r="G36" s="9">
        <v>1104.1470948218901</v>
      </c>
      <c r="H36" s="9">
        <v>0.219662468687636</v>
      </c>
      <c r="I36" s="9">
        <v>2.7765861770425098E-28</v>
      </c>
      <c r="J36" s="9">
        <v>11.1676639256568</v>
      </c>
      <c r="K36" s="9">
        <v>2460</v>
      </c>
      <c r="L36" s="9">
        <v>1090.4396989917</v>
      </c>
      <c r="M36" s="67" t="str">
        <f t="shared" si="0"/>
        <v>log</v>
      </c>
    </row>
    <row r="37" spans="1:13" ht="18.75">
      <c r="A37" s="134"/>
      <c r="B37" s="8" t="s">
        <v>390</v>
      </c>
      <c r="C37" s="64">
        <v>0.26525511928040502</v>
      </c>
      <c r="D37" s="9">
        <v>7.9351914522075399E-42</v>
      </c>
      <c r="E37" s="9">
        <v>13.8021914141714</v>
      </c>
      <c r="F37" s="9">
        <v>2517</v>
      </c>
      <c r="G37" s="9">
        <v>1051.5713669085901</v>
      </c>
      <c r="H37" s="9">
        <v>0.264865163422349</v>
      </c>
      <c r="I37" s="9">
        <v>1.05126927926339E-41</v>
      </c>
      <c r="J37" s="9">
        <v>13.7803685068709</v>
      </c>
      <c r="K37" s="9">
        <v>2517</v>
      </c>
      <c r="L37" s="9">
        <v>1052.1314533801999</v>
      </c>
      <c r="M37" s="67" t="str">
        <f t="shared" si="0"/>
        <v>linear</v>
      </c>
    </row>
    <row r="38" spans="1:13" ht="18.75">
      <c r="A38" s="134"/>
      <c r="B38" s="8" t="s">
        <v>391</v>
      </c>
      <c r="C38" s="64">
        <v>0.26627551056458598</v>
      </c>
      <c r="D38" s="9">
        <v>1.1930432427936601E-41</v>
      </c>
      <c r="E38" s="9">
        <v>13.7737176791588</v>
      </c>
      <c r="F38" s="9">
        <v>2486</v>
      </c>
      <c r="G38" s="9">
        <v>1005.45224654039</v>
      </c>
      <c r="H38" s="9">
        <v>0.26403136560231399</v>
      </c>
      <c r="I38" s="9">
        <v>5.9063194501981701E-41</v>
      </c>
      <c r="J38" s="9">
        <v>13.6488954096768</v>
      </c>
      <c r="K38" s="9">
        <v>2486</v>
      </c>
      <c r="L38" s="9">
        <v>1008.63709903031</v>
      </c>
      <c r="M38" s="67" t="str">
        <f t="shared" si="0"/>
        <v>linear</v>
      </c>
    </row>
    <row r="39" spans="1:13" ht="18.75">
      <c r="A39" s="134"/>
      <c r="B39" s="8" t="s">
        <v>392</v>
      </c>
      <c r="C39" s="64">
        <v>0.227527464843641</v>
      </c>
      <c r="D39" s="9">
        <v>4.70002322343129E-29</v>
      </c>
      <c r="E39" s="9">
        <v>11.3389320051766</v>
      </c>
      <c r="F39" s="9">
        <v>2355</v>
      </c>
      <c r="G39" s="9">
        <v>939.18872201701197</v>
      </c>
      <c r="H39" s="9">
        <v>0.24940034421597601</v>
      </c>
      <c r="I39" s="9">
        <v>9.4573716201885605E-35</v>
      </c>
      <c r="J39" s="9">
        <v>12.4979134616596</v>
      </c>
      <c r="K39" s="9">
        <v>2355</v>
      </c>
      <c r="L39" s="9">
        <v>913.11495091256199</v>
      </c>
      <c r="M39" s="67" t="str">
        <f t="shared" si="0"/>
        <v>log</v>
      </c>
    </row>
    <row r="40" spans="1:13" ht="18.75">
      <c r="A40" s="134"/>
      <c r="B40" s="8" t="s">
        <v>393</v>
      </c>
      <c r="C40" s="64">
        <v>0.245615812928831</v>
      </c>
      <c r="D40" s="9">
        <v>1.56066879153395E-33</v>
      </c>
      <c r="E40" s="9">
        <v>12.259385047817201</v>
      </c>
      <c r="F40" s="9">
        <v>2341</v>
      </c>
      <c r="G40" s="9">
        <v>930.28525348603898</v>
      </c>
      <c r="H40" s="9">
        <v>0.25439652757977499</v>
      </c>
      <c r="I40" s="9">
        <v>6.27407384084155E-36</v>
      </c>
      <c r="J40" s="9">
        <v>12.7274237355849</v>
      </c>
      <c r="K40" s="9">
        <v>2341</v>
      </c>
      <c r="L40" s="9">
        <v>919.31231987680906</v>
      </c>
      <c r="M40" s="67" t="str">
        <f t="shared" si="0"/>
        <v>log</v>
      </c>
    </row>
    <row r="41" spans="1:13" ht="18.75">
      <c r="A41" s="134"/>
      <c r="B41" s="8" t="s">
        <v>394</v>
      </c>
      <c r="C41" s="64">
        <v>0.26207074558717702</v>
      </c>
      <c r="D41" s="9">
        <v>1.1129203136652E-40</v>
      </c>
      <c r="E41" s="9">
        <v>13.597106440921401</v>
      </c>
      <c r="F41" s="9">
        <v>2507</v>
      </c>
      <c r="G41" s="9">
        <v>1043.39667466471</v>
      </c>
      <c r="H41" s="9">
        <v>0.257809292358189</v>
      </c>
      <c r="I41" s="9">
        <v>2.2231478460667501E-39</v>
      </c>
      <c r="J41" s="9">
        <v>13.360126739721901</v>
      </c>
      <c r="K41" s="9">
        <v>2507</v>
      </c>
      <c r="L41" s="9">
        <v>1049.3580581170199</v>
      </c>
      <c r="M41" s="67" t="str">
        <f t="shared" si="0"/>
        <v>linear</v>
      </c>
    </row>
    <row r="42" spans="1:13" ht="18.75">
      <c r="A42" s="134"/>
      <c r="B42" s="8" t="s">
        <v>395</v>
      </c>
      <c r="C42" s="64">
        <v>0.25275624743025199</v>
      </c>
      <c r="D42" s="9">
        <v>1.7670145337114899E-37</v>
      </c>
      <c r="E42" s="9">
        <v>13.009580847861599</v>
      </c>
      <c r="F42" s="9">
        <v>2480</v>
      </c>
      <c r="G42" s="9">
        <v>1031.2866239853199</v>
      </c>
      <c r="H42" s="9">
        <v>0.25552611898198002</v>
      </c>
      <c r="I42" s="9">
        <v>2.7041767721964598E-38</v>
      </c>
      <c r="J42" s="9">
        <v>13.162049823804701</v>
      </c>
      <c r="K42" s="9">
        <v>2480</v>
      </c>
      <c r="L42" s="9">
        <v>1027.5509895899299</v>
      </c>
      <c r="M42" s="67" t="str">
        <f t="shared" si="0"/>
        <v>log</v>
      </c>
    </row>
    <row r="43" spans="1:13" ht="18.75">
      <c r="A43" s="134"/>
      <c r="B43" s="8" t="s">
        <v>396</v>
      </c>
      <c r="C43" s="64">
        <v>0.26794648673215599</v>
      </c>
      <c r="D43" s="9">
        <v>1.02441806428841E-41</v>
      </c>
      <c r="E43" s="9">
        <v>13.788503361892399</v>
      </c>
      <c r="F43" s="9">
        <v>2458</v>
      </c>
      <c r="G43" s="9">
        <v>978.36991138286601</v>
      </c>
      <c r="H43" s="9">
        <v>0.26203911232031102</v>
      </c>
      <c r="I43" s="9">
        <v>6.5666810324850303E-40</v>
      </c>
      <c r="J43" s="9">
        <v>13.461826200613899</v>
      </c>
      <c r="K43" s="9">
        <v>2458</v>
      </c>
      <c r="L43" s="9">
        <v>986.65349979450696</v>
      </c>
      <c r="M43" s="67" t="str">
        <f t="shared" si="0"/>
        <v>linear</v>
      </c>
    </row>
    <row r="44" spans="1:13" ht="18.75">
      <c r="A44" s="134"/>
      <c r="B44" s="8" t="s">
        <v>397</v>
      </c>
      <c r="C44" s="64">
        <v>0.211997065132318</v>
      </c>
      <c r="D44" s="9">
        <v>1.3444639466354299E-25</v>
      </c>
      <c r="E44" s="9">
        <v>10.580650477038001</v>
      </c>
      <c r="F44" s="9">
        <v>2379</v>
      </c>
      <c r="G44" s="9">
        <v>978.77874210446396</v>
      </c>
      <c r="H44" s="9">
        <v>0.21788756076760099</v>
      </c>
      <c r="I44" s="9">
        <v>5.5634298422125398E-27</v>
      </c>
      <c r="J44" s="9">
        <v>10.8890869091793</v>
      </c>
      <c r="K44" s="9">
        <v>2379</v>
      </c>
      <c r="L44" s="9">
        <v>972.45738792089696</v>
      </c>
      <c r="M44" s="67" t="str">
        <f t="shared" si="0"/>
        <v>log</v>
      </c>
    </row>
    <row r="45" spans="1:13" ht="18.75">
      <c r="A45" s="134"/>
      <c r="B45" s="8" t="s">
        <v>398</v>
      </c>
      <c r="C45" s="64">
        <v>0.160407893719096</v>
      </c>
      <c r="D45" s="9">
        <v>6.3084588709335802E-16</v>
      </c>
      <c r="E45" s="9">
        <v>8.1369826993248999</v>
      </c>
      <c r="F45" s="9">
        <v>2507</v>
      </c>
      <c r="G45" s="9">
        <v>1156.45718093198</v>
      </c>
      <c r="H45" s="9">
        <v>0.17990450439424499</v>
      </c>
      <c r="I45" s="9">
        <v>1.07484227798532E-19</v>
      </c>
      <c r="J45" s="9">
        <v>9.1572181708698093</v>
      </c>
      <c r="K45" s="9">
        <v>2507</v>
      </c>
      <c r="L45" s="9">
        <v>1139.3120204823199</v>
      </c>
      <c r="M45" s="67" t="str">
        <f t="shared" si="0"/>
        <v>log</v>
      </c>
    </row>
    <row r="46" spans="1:13" ht="18.75">
      <c r="A46" s="134"/>
      <c r="B46" s="8" t="s">
        <v>399</v>
      </c>
      <c r="C46" s="64">
        <v>0.195676779313116</v>
      </c>
      <c r="D46" s="9">
        <v>1.02886708224964E-22</v>
      </c>
      <c r="E46" s="9">
        <v>9.9066210915364294</v>
      </c>
      <c r="F46" s="9">
        <v>2465</v>
      </c>
      <c r="G46" s="9">
        <v>1058.3302764474099</v>
      </c>
      <c r="H46" s="9">
        <v>0.21286366849711999</v>
      </c>
      <c r="I46" s="9">
        <v>1.13266222505219E-26</v>
      </c>
      <c r="J46" s="9">
        <v>10.816307654948</v>
      </c>
      <c r="K46" s="9">
        <v>2465</v>
      </c>
      <c r="L46" s="9">
        <v>1040.25240301228</v>
      </c>
      <c r="M46" s="67" t="str">
        <f t="shared" si="0"/>
        <v>log</v>
      </c>
    </row>
    <row r="47" spans="1:13" ht="18.75">
      <c r="A47" s="134"/>
      <c r="B47" s="8" t="s">
        <v>400</v>
      </c>
      <c r="C47" s="64">
        <v>0.19310979854075899</v>
      </c>
      <c r="D47" s="9">
        <v>5.7232413124732601E-21</v>
      </c>
      <c r="E47" s="9">
        <v>9.48596436111273</v>
      </c>
      <c r="F47" s="9">
        <v>2323</v>
      </c>
      <c r="G47" s="9">
        <v>946.49080704203197</v>
      </c>
      <c r="H47" s="9">
        <v>0.21054991265322501</v>
      </c>
      <c r="I47" s="9">
        <v>1.0437475513785401E-24</v>
      </c>
      <c r="J47" s="9">
        <v>10.380684257012801</v>
      </c>
      <c r="K47" s="9">
        <v>2323</v>
      </c>
      <c r="L47" s="9">
        <v>929.42662034898001</v>
      </c>
      <c r="M47" s="67" t="str">
        <f t="shared" si="0"/>
        <v>log</v>
      </c>
    </row>
    <row r="48" spans="1:13" ht="18.75">
      <c r="A48" s="134"/>
      <c r="B48" s="8" t="s">
        <v>401</v>
      </c>
      <c r="C48" s="64">
        <v>0.16188316693871299</v>
      </c>
      <c r="D48" s="9">
        <v>4.5724274012300398E-15</v>
      </c>
      <c r="E48" s="9">
        <v>7.8913236877836903</v>
      </c>
      <c r="F48" s="9">
        <v>2314</v>
      </c>
      <c r="G48" s="9">
        <v>988.12005101081002</v>
      </c>
      <c r="H48" s="9">
        <v>0.16988992449375201</v>
      </c>
      <c r="I48" s="9">
        <v>1.8501288679385301E-16</v>
      </c>
      <c r="J48" s="9">
        <v>8.2929482961809207</v>
      </c>
      <c r="K48" s="9">
        <v>2314</v>
      </c>
      <c r="L48" s="9">
        <v>981.79356716667303</v>
      </c>
      <c r="M48" s="67" t="str">
        <f t="shared" si="0"/>
        <v>log</v>
      </c>
    </row>
    <row r="49" spans="1:13" ht="18.75">
      <c r="A49" s="134"/>
      <c r="B49" s="8" t="s">
        <v>402</v>
      </c>
      <c r="C49" s="64">
        <v>0.16546125390913599</v>
      </c>
      <c r="D49" s="9">
        <v>8.5733232503600903E-17</v>
      </c>
      <c r="E49" s="9">
        <v>8.3819763146778108</v>
      </c>
      <c r="F49" s="9">
        <v>2496</v>
      </c>
      <c r="G49" s="9">
        <v>1142.2175317880699</v>
      </c>
      <c r="H49" s="9">
        <v>0.18743487078224</v>
      </c>
      <c r="I49" s="9">
        <v>3.4818640028697904E-21</v>
      </c>
      <c r="J49" s="9">
        <v>9.5331997287904109</v>
      </c>
      <c r="K49" s="9">
        <v>2496</v>
      </c>
      <c r="L49" s="9">
        <v>1122.2219727966201</v>
      </c>
      <c r="M49" s="67" t="str">
        <f t="shared" si="0"/>
        <v>log</v>
      </c>
    </row>
    <row r="50" spans="1:13" ht="18.75">
      <c r="A50" s="134"/>
      <c r="B50" s="8" t="s">
        <v>403</v>
      </c>
      <c r="C50" s="64">
        <v>0.20424534943808101</v>
      </c>
      <c r="D50" s="9">
        <v>1.1361077080162201E-24</v>
      </c>
      <c r="E50" s="9">
        <v>10.3651996741471</v>
      </c>
      <c r="F50" s="9">
        <v>2468</v>
      </c>
      <c r="G50" s="9">
        <v>1069.54898366624</v>
      </c>
      <c r="H50" s="9">
        <v>0.22067716624231801</v>
      </c>
      <c r="I50" s="9">
        <v>1.2684766562833999E-28</v>
      </c>
      <c r="J50" s="9">
        <v>11.240117862599201</v>
      </c>
      <c r="K50" s="9">
        <v>2468</v>
      </c>
      <c r="L50" s="9">
        <v>1051.4861816641301</v>
      </c>
      <c r="M50" s="67" t="str">
        <f t="shared" si="0"/>
        <v>log</v>
      </c>
    </row>
    <row r="51" spans="1:13" ht="18.75">
      <c r="A51" s="134"/>
      <c r="B51" s="8" t="s">
        <v>404</v>
      </c>
      <c r="C51" s="64">
        <v>0.182132637988867</v>
      </c>
      <c r="D51" s="9">
        <v>2.8944656009014002E-19</v>
      </c>
      <c r="E51" s="9">
        <v>9.0498096517582205</v>
      </c>
      <c r="F51" s="9">
        <v>2387</v>
      </c>
      <c r="G51" s="9">
        <v>1001.7414531744</v>
      </c>
      <c r="H51" s="9">
        <v>0.205053308566892</v>
      </c>
      <c r="I51" s="9">
        <v>4.2799153052466598E-24</v>
      </c>
      <c r="J51" s="9">
        <v>10.2357779936205</v>
      </c>
      <c r="K51" s="9">
        <v>2387</v>
      </c>
      <c r="L51" s="9">
        <v>979.71143576227303</v>
      </c>
      <c r="M51" s="67" t="str">
        <f t="shared" si="0"/>
        <v>log</v>
      </c>
    </row>
    <row r="52" spans="1:13" ht="18.75">
      <c r="A52" s="134"/>
      <c r="B52" s="8" t="s">
        <v>405</v>
      </c>
      <c r="C52" s="64">
        <v>0.17598121067313499</v>
      </c>
      <c r="D52" s="9">
        <v>1.0203711631738799E-17</v>
      </c>
      <c r="E52" s="9">
        <v>8.6404024548432794</v>
      </c>
      <c r="F52" s="9">
        <v>2336</v>
      </c>
      <c r="G52" s="9">
        <v>977.38300628066702</v>
      </c>
      <c r="H52" s="9">
        <v>0.18938511563524801</v>
      </c>
      <c r="I52" s="9">
        <v>2.5559680295143899E-20</v>
      </c>
      <c r="J52" s="9">
        <v>9.3220993279053808</v>
      </c>
      <c r="K52" s="9">
        <v>2336</v>
      </c>
      <c r="L52" s="9">
        <v>965.53714574380103</v>
      </c>
      <c r="M52" s="67" t="str">
        <f t="shared" si="0"/>
        <v>log</v>
      </c>
    </row>
    <row r="53" spans="1:13" ht="18.75">
      <c r="A53" s="134" t="s">
        <v>99</v>
      </c>
      <c r="B53" s="8" t="s">
        <v>382</v>
      </c>
      <c r="C53" s="64">
        <v>0.251679871230019</v>
      </c>
      <c r="D53" s="9">
        <v>3.2946047687188602E-38</v>
      </c>
      <c r="E53" s="9">
        <v>13.1396423035147</v>
      </c>
      <c r="F53" s="9">
        <v>2553</v>
      </c>
      <c r="G53" s="9">
        <v>1185.3587670111999</v>
      </c>
      <c r="H53" s="9">
        <v>0.27490528954990601</v>
      </c>
      <c r="I53" s="9">
        <v>1.5616530844522799E-45</v>
      </c>
      <c r="J53" s="9">
        <v>14.4468170733401</v>
      </c>
      <c r="K53" s="9">
        <v>2553</v>
      </c>
      <c r="L53" s="9">
        <v>1151.77779504113</v>
      </c>
      <c r="M53" s="67" t="str">
        <f t="shared" si="0"/>
        <v>log</v>
      </c>
    </row>
    <row r="54" spans="1:13" ht="18.75">
      <c r="A54" s="134"/>
      <c r="B54" s="8" t="s">
        <v>383</v>
      </c>
      <c r="C54" s="64">
        <v>0.26360335132545998</v>
      </c>
      <c r="D54" s="9">
        <v>1.09198010359182E-41</v>
      </c>
      <c r="E54" s="9">
        <v>13.7750116135244</v>
      </c>
      <c r="F54" s="9">
        <v>2541</v>
      </c>
      <c r="G54" s="9">
        <v>1134.1517174419</v>
      </c>
      <c r="H54" s="9">
        <v>0.27800942668544998</v>
      </c>
      <c r="I54" s="9">
        <v>2.3396185120715E-46</v>
      </c>
      <c r="J54" s="9">
        <v>14.589118855338601</v>
      </c>
      <c r="K54" s="9">
        <v>2541</v>
      </c>
      <c r="L54" s="9">
        <v>1112.73831974926</v>
      </c>
      <c r="M54" s="67" t="str">
        <f t="shared" si="0"/>
        <v>log</v>
      </c>
    </row>
    <row r="55" spans="1:13" ht="18.75">
      <c r="A55" s="134"/>
      <c r="B55" s="8" t="s">
        <v>384</v>
      </c>
      <c r="C55" s="64">
        <v>0.23426538248835499</v>
      </c>
      <c r="D55" s="9">
        <v>5.3939775088608705E-32</v>
      </c>
      <c r="E55" s="9">
        <v>11.942049961995499</v>
      </c>
      <c r="F55" s="9">
        <v>2456</v>
      </c>
      <c r="G55" s="9">
        <v>1098.6656744520401</v>
      </c>
      <c r="H55" s="9">
        <v>0.25080126192499103</v>
      </c>
      <c r="I55" s="9">
        <v>1.4363677665529201E-36</v>
      </c>
      <c r="J55" s="9">
        <v>12.8395920331404</v>
      </c>
      <c r="K55" s="9">
        <v>2456</v>
      </c>
      <c r="L55" s="9">
        <v>1077.7161975246599</v>
      </c>
      <c r="M55" s="67" t="str">
        <f t="shared" si="0"/>
        <v>log</v>
      </c>
    </row>
    <row r="56" spans="1:13" ht="18.75">
      <c r="A56" s="134"/>
      <c r="B56" s="8" t="s">
        <v>385</v>
      </c>
      <c r="C56" s="64">
        <v>0.244601760024137</v>
      </c>
      <c r="D56" s="9">
        <v>9.5596845683616402E-35</v>
      </c>
      <c r="E56" s="9">
        <v>12.489010869465099</v>
      </c>
      <c r="F56" s="9">
        <v>2451</v>
      </c>
      <c r="G56" s="9">
        <v>1082.3682256429599</v>
      </c>
      <c r="H56" s="9">
        <v>0.24799729539156501</v>
      </c>
      <c r="I56" s="9">
        <v>1.06368987291018E-35</v>
      </c>
      <c r="J56" s="9">
        <v>12.6736607235141</v>
      </c>
      <c r="K56" s="9">
        <v>2451</v>
      </c>
      <c r="L56" s="9">
        <v>1078.0002560053299</v>
      </c>
      <c r="M56" s="67" t="str">
        <f t="shared" si="0"/>
        <v>log</v>
      </c>
    </row>
    <row r="57" spans="1:13" ht="18.75">
      <c r="A57" s="134"/>
      <c r="B57" s="8" t="s">
        <v>386</v>
      </c>
      <c r="C57" s="64">
        <v>0.251679871230019</v>
      </c>
      <c r="D57" s="9">
        <v>3.2946047687188602E-38</v>
      </c>
      <c r="E57" s="9">
        <v>13.1396423035147</v>
      </c>
      <c r="F57" s="9">
        <v>2553</v>
      </c>
      <c r="G57" s="9">
        <v>1185.3587670111999</v>
      </c>
      <c r="H57" s="9">
        <v>0.27490528954990601</v>
      </c>
      <c r="I57" s="9">
        <v>1.5616530844522799E-45</v>
      </c>
      <c r="J57" s="9">
        <v>14.4468170733401</v>
      </c>
      <c r="K57" s="9">
        <v>2553</v>
      </c>
      <c r="L57" s="9">
        <v>1151.77779504113</v>
      </c>
      <c r="M57" s="67" t="str">
        <f t="shared" si="0"/>
        <v>log</v>
      </c>
    </row>
    <row r="58" spans="1:13" ht="18.75">
      <c r="A58" s="134"/>
      <c r="B58" s="8" t="s">
        <v>387</v>
      </c>
      <c r="C58" s="64">
        <v>0.26360335132545998</v>
      </c>
      <c r="D58" s="9">
        <v>1.09198010359182E-41</v>
      </c>
      <c r="E58" s="9">
        <v>13.7750116135244</v>
      </c>
      <c r="F58" s="9">
        <v>2541</v>
      </c>
      <c r="G58" s="9">
        <v>1134.1517174419</v>
      </c>
      <c r="H58" s="9">
        <v>0.27800942668544998</v>
      </c>
      <c r="I58" s="9">
        <v>2.3396185120715E-46</v>
      </c>
      <c r="J58" s="9">
        <v>14.589118855338601</v>
      </c>
      <c r="K58" s="9">
        <v>2541</v>
      </c>
      <c r="L58" s="9">
        <v>1112.73831974926</v>
      </c>
      <c r="M58" s="67" t="str">
        <f t="shared" si="0"/>
        <v>log</v>
      </c>
    </row>
    <row r="59" spans="1:13" ht="18.75">
      <c r="A59" s="134"/>
      <c r="B59" s="8" t="s">
        <v>388</v>
      </c>
      <c r="C59" s="64">
        <v>0.23426538248835499</v>
      </c>
      <c r="D59" s="9">
        <v>5.3939775088608705E-32</v>
      </c>
      <c r="E59" s="9">
        <v>11.942049961995499</v>
      </c>
      <c r="F59" s="9">
        <v>2456</v>
      </c>
      <c r="G59" s="9">
        <v>1098.6656744520401</v>
      </c>
      <c r="H59" s="9">
        <v>0.25080126192499103</v>
      </c>
      <c r="I59" s="9">
        <v>1.4363677665529201E-36</v>
      </c>
      <c r="J59" s="9">
        <v>12.8395920331404</v>
      </c>
      <c r="K59" s="9">
        <v>2456</v>
      </c>
      <c r="L59" s="9">
        <v>1077.7161975246599</v>
      </c>
      <c r="M59" s="67" t="str">
        <f t="shared" si="0"/>
        <v>log</v>
      </c>
    </row>
    <row r="60" spans="1:13" ht="18.75">
      <c r="A60" s="134"/>
      <c r="B60" s="8" t="s">
        <v>389</v>
      </c>
      <c r="C60" s="64">
        <v>0.244601760024137</v>
      </c>
      <c r="D60" s="9">
        <v>9.5596845683616402E-35</v>
      </c>
      <c r="E60" s="9">
        <v>12.489010869465099</v>
      </c>
      <c r="F60" s="9">
        <v>2451</v>
      </c>
      <c r="G60" s="9">
        <v>1082.3682256429599</v>
      </c>
      <c r="H60" s="9">
        <v>0.24799729539156501</v>
      </c>
      <c r="I60" s="9">
        <v>1.06368987291018E-35</v>
      </c>
      <c r="J60" s="9">
        <v>12.6736607235141</v>
      </c>
      <c r="K60" s="9">
        <v>2451</v>
      </c>
      <c r="L60" s="9">
        <v>1078.0002560053299</v>
      </c>
      <c r="M60" s="67" t="str">
        <f t="shared" si="0"/>
        <v>log</v>
      </c>
    </row>
    <row r="61" spans="1:13" ht="18.75">
      <c r="A61" s="134"/>
      <c r="B61" s="8" t="s">
        <v>390</v>
      </c>
      <c r="C61" s="64">
        <v>0.29472238130145401</v>
      </c>
      <c r="D61" s="9">
        <v>1.5298943175914199E-51</v>
      </c>
      <c r="E61" s="9">
        <v>15.454967462216599</v>
      </c>
      <c r="F61" s="9">
        <v>2511</v>
      </c>
      <c r="G61" s="9">
        <v>1072.82143686068</v>
      </c>
      <c r="H61" s="9">
        <v>0.29927333962282798</v>
      </c>
      <c r="I61" s="9">
        <v>3.6433172289379402E-53</v>
      </c>
      <c r="J61" s="9">
        <v>15.7168968238307</v>
      </c>
      <c r="K61" s="9">
        <v>2511</v>
      </c>
      <c r="L61" s="9">
        <v>1065.3709347674501</v>
      </c>
      <c r="M61" s="67" t="str">
        <f t="shared" si="0"/>
        <v>log</v>
      </c>
    </row>
    <row r="62" spans="1:13" ht="18.75">
      <c r="A62" s="134"/>
      <c r="B62" s="8" t="s">
        <v>391</v>
      </c>
      <c r="C62" s="64">
        <v>0.29502104598825002</v>
      </c>
      <c r="D62" s="9">
        <v>4.7297041431630199E-51</v>
      </c>
      <c r="E62" s="9">
        <v>15.3794176639509</v>
      </c>
      <c r="F62" s="9">
        <v>2481</v>
      </c>
      <c r="G62" s="9">
        <v>1037.0452494257499</v>
      </c>
      <c r="H62" s="9">
        <v>0.29316987950062301</v>
      </c>
      <c r="I62" s="9">
        <v>2.0877938316034899E-50</v>
      </c>
      <c r="J62" s="9">
        <v>15.273811144418801</v>
      </c>
      <c r="K62" s="9">
        <v>2481</v>
      </c>
      <c r="L62" s="9">
        <v>1040.0048199263299</v>
      </c>
      <c r="M62" s="67" t="str">
        <f t="shared" si="0"/>
        <v>linear</v>
      </c>
    </row>
    <row r="63" spans="1:13" ht="18.75">
      <c r="A63" s="134"/>
      <c r="B63" s="8" t="s">
        <v>392</v>
      </c>
      <c r="C63" s="64">
        <v>0.228132487768852</v>
      </c>
      <c r="D63" s="9">
        <v>3.7072672086931E-29</v>
      </c>
      <c r="E63" s="9">
        <v>11.3610758700747</v>
      </c>
      <c r="F63" s="9">
        <v>2351</v>
      </c>
      <c r="G63" s="9">
        <v>989.783624964159</v>
      </c>
      <c r="H63" s="9">
        <v>0.255915769369782</v>
      </c>
      <c r="I63" s="9">
        <v>1.68050023778492E-36</v>
      </c>
      <c r="J63" s="9">
        <v>12.8360693602214</v>
      </c>
      <c r="K63" s="9">
        <v>2351</v>
      </c>
      <c r="L63" s="9">
        <v>956.16304999339195</v>
      </c>
      <c r="M63" s="67" t="str">
        <f t="shared" si="0"/>
        <v>log</v>
      </c>
    </row>
    <row r="64" spans="1:13" ht="18.75">
      <c r="A64" s="134"/>
      <c r="B64" s="8" t="s">
        <v>393</v>
      </c>
      <c r="C64" s="64">
        <v>0.26334816579394199</v>
      </c>
      <c r="D64" s="9">
        <v>2.2471503847861599E-38</v>
      </c>
      <c r="E64" s="9">
        <v>13.1911019221718</v>
      </c>
      <c r="F64" s="9">
        <v>2335</v>
      </c>
      <c r="G64" s="9">
        <v>942.60483631968998</v>
      </c>
      <c r="H64" s="9">
        <v>0.29155341594905299</v>
      </c>
      <c r="I64" s="9">
        <v>5.1085835336150703E-47</v>
      </c>
      <c r="J64" s="9">
        <v>14.7282733239311</v>
      </c>
      <c r="K64" s="9">
        <v>2335</v>
      </c>
      <c r="L64" s="9">
        <v>902.96817919259502</v>
      </c>
      <c r="M64" s="67" t="str">
        <f t="shared" si="0"/>
        <v>log</v>
      </c>
    </row>
    <row r="65" spans="1:13" ht="18.75">
      <c r="A65" s="134"/>
      <c r="B65" s="8" t="s">
        <v>394</v>
      </c>
      <c r="C65" s="64">
        <v>0.29141247210291299</v>
      </c>
      <c r="D65" s="9">
        <v>3.46985456219758E-50</v>
      </c>
      <c r="E65" s="9">
        <v>15.2347643450051</v>
      </c>
      <c r="F65" s="9">
        <v>2501</v>
      </c>
      <c r="G65" s="9">
        <v>1056.5381959530901</v>
      </c>
      <c r="H65" s="9">
        <v>0.28772633448221302</v>
      </c>
      <c r="I65" s="9">
        <v>6.4755268099384701E-49</v>
      </c>
      <c r="J65" s="9">
        <v>15.024541456850001</v>
      </c>
      <c r="K65" s="9">
        <v>2501</v>
      </c>
      <c r="L65" s="9">
        <v>1062.37063878969</v>
      </c>
      <c r="M65" s="67" t="str">
        <f t="shared" si="0"/>
        <v>linear</v>
      </c>
    </row>
    <row r="66" spans="1:13" ht="18.75">
      <c r="A66" s="134"/>
      <c r="B66" s="8" t="s">
        <v>395</v>
      </c>
      <c r="C66" s="64">
        <v>0.27279581240395601</v>
      </c>
      <c r="D66" s="9">
        <v>1.5450225672223599E-43</v>
      </c>
      <c r="E66" s="9">
        <v>14.1092999116781</v>
      </c>
      <c r="F66" s="9">
        <v>2476</v>
      </c>
      <c r="G66" s="9">
        <v>1065.1920080151101</v>
      </c>
      <c r="H66" s="9">
        <v>0.28676399536633101</v>
      </c>
      <c r="I66" s="9">
        <v>4.05484921097201E-48</v>
      </c>
      <c r="J66" s="9">
        <v>14.894772122334899</v>
      </c>
      <c r="K66" s="9">
        <v>2476</v>
      </c>
      <c r="L66" s="9">
        <v>1044.1778112689501</v>
      </c>
      <c r="M66" s="67" t="str">
        <f t="shared" si="0"/>
        <v>log</v>
      </c>
    </row>
    <row r="67" spans="1:13" ht="18.75">
      <c r="A67" s="134"/>
      <c r="B67" s="8" t="s">
        <v>396</v>
      </c>
      <c r="C67" s="64">
        <v>0.27460127519809802</v>
      </c>
      <c r="D67" s="9">
        <v>9.3550593299419304E-44</v>
      </c>
      <c r="E67" s="9">
        <v>14.1498791177843</v>
      </c>
      <c r="F67" s="9">
        <v>2455</v>
      </c>
      <c r="G67" s="9">
        <v>1039.41604404788</v>
      </c>
      <c r="H67" s="9">
        <v>0.27607987851495602</v>
      </c>
      <c r="I67" s="9">
        <v>3.1554647109601498E-44</v>
      </c>
      <c r="J67" s="9">
        <v>14.232337996142901</v>
      </c>
      <c r="K67" s="9">
        <v>2455</v>
      </c>
      <c r="L67" s="9">
        <v>1037.25134657798</v>
      </c>
      <c r="M67" s="67" t="str">
        <f t="shared" si="0"/>
        <v>log</v>
      </c>
    </row>
    <row r="68" spans="1:13" ht="18.75">
      <c r="A68" s="134"/>
      <c r="B68" s="8" t="s">
        <v>397</v>
      </c>
      <c r="C68" s="64">
        <v>0.233026336215234</v>
      </c>
      <c r="D68" s="9">
        <v>1.1539860989555101E-30</v>
      </c>
      <c r="E68" s="9">
        <v>11.6753245568477</v>
      </c>
      <c r="F68" s="9">
        <v>2374</v>
      </c>
      <c r="G68" s="9">
        <v>1001.39326821115</v>
      </c>
      <c r="H68" s="9">
        <v>0.25210664723688703</v>
      </c>
      <c r="I68" s="9">
        <v>9.0752257369077794E-36</v>
      </c>
      <c r="J68" s="9">
        <v>12.6935809474754</v>
      </c>
      <c r="K68" s="9">
        <v>2374</v>
      </c>
      <c r="L68" s="9">
        <v>978.02244347334499</v>
      </c>
      <c r="M68" s="67" t="str">
        <f t="shared" si="0"/>
        <v>log</v>
      </c>
    </row>
    <row r="69" spans="1:13" ht="18.75">
      <c r="A69" s="134"/>
      <c r="B69" s="8" t="s">
        <v>398</v>
      </c>
      <c r="C69" s="64">
        <v>0.19140999384305801</v>
      </c>
      <c r="D69" s="9">
        <v>4.4190786195825599E-22</v>
      </c>
      <c r="E69" s="9">
        <v>9.7527401050931903</v>
      </c>
      <c r="F69" s="9">
        <v>2501</v>
      </c>
      <c r="G69" s="9">
        <v>1194.17113951434</v>
      </c>
      <c r="H69" s="9">
        <v>0.20845659608837899</v>
      </c>
      <c r="I69" s="9">
        <v>5.6581769302581096E-26</v>
      </c>
      <c r="J69" s="9">
        <v>10.6590768239209</v>
      </c>
      <c r="K69" s="9">
        <v>2501</v>
      </c>
      <c r="L69" s="9">
        <v>1176.3979576615</v>
      </c>
      <c r="M69" s="67" t="str">
        <f t="shared" si="0"/>
        <v>log</v>
      </c>
    </row>
    <row r="70" spans="1:13" ht="18.75">
      <c r="A70" s="134"/>
      <c r="B70" s="8" t="s">
        <v>399</v>
      </c>
      <c r="C70" s="64">
        <v>0.22388253988505299</v>
      </c>
      <c r="D70" s="9">
        <v>2.35787675583112E-29</v>
      </c>
      <c r="E70" s="9">
        <v>11.3957374708672</v>
      </c>
      <c r="F70" s="9">
        <v>2461</v>
      </c>
      <c r="G70" s="9">
        <v>1097.0224873047</v>
      </c>
      <c r="H70" s="9">
        <v>0.235976807842745</v>
      </c>
      <c r="I70" s="9">
        <v>1.62866204985612E-32</v>
      </c>
      <c r="J70" s="9">
        <v>12.046661216719199</v>
      </c>
      <c r="K70" s="9">
        <v>2461</v>
      </c>
      <c r="L70" s="9">
        <v>1082.55888855428</v>
      </c>
      <c r="M70" s="67" t="str">
        <f t="shared" ref="M70:M133" si="1">IF(L70&lt;G70,"log","linear")</f>
        <v>log</v>
      </c>
    </row>
    <row r="71" spans="1:13" ht="18.75">
      <c r="A71" s="134"/>
      <c r="B71" s="8" t="s">
        <v>400</v>
      </c>
      <c r="C71" s="64">
        <v>0.21661414722772701</v>
      </c>
      <c r="D71" s="9">
        <v>4.6655568367536302E-26</v>
      </c>
      <c r="E71" s="9">
        <v>10.6872634794855</v>
      </c>
      <c r="F71" s="9">
        <v>2320</v>
      </c>
      <c r="G71" s="9">
        <v>958.70147994746196</v>
      </c>
      <c r="H71" s="9">
        <v>0.232516911705797</v>
      </c>
      <c r="I71" s="9">
        <v>7.0640771760562503E-30</v>
      </c>
      <c r="J71" s="9">
        <v>11.5150993069843</v>
      </c>
      <c r="K71" s="9">
        <v>2320</v>
      </c>
      <c r="L71" s="9">
        <v>941.23474365392804</v>
      </c>
      <c r="M71" s="67" t="str">
        <f t="shared" si="1"/>
        <v>log</v>
      </c>
    </row>
    <row r="72" spans="1:13" ht="18.75">
      <c r="A72" s="134"/>
      <c r="B72" s="8" t="s">
        <v>401</v>
      </c>
      <c r="C72" s="64">
        <v>0.22077398876635099</v>
      </c>
      <c r="D72" s="9">
        <v>6.7521457455371494E-27</v>
      </c>
      <c r="E72" s="9">
        <v>10.8746791501954</v>
      </c>
      <c r="F72" s="9">
        <v>2308</v>
      </c>
      <c r="G72" s="9">
        <v>968.95808329463296</v>
      </c>
      <c r="H72" s="9">
        <v>0.22483964333545001</v>
      </c>
      <c r="I72" s="9">
        <v>7.3490268024054402E-28</v>
      </c>
      <c r="J72" s="9">
        <v>11.085502795760499</v>
      </c>
      <c r="K72" s="9">
        <v>2308</v>
      </c>
      <c r="L72" s="9">
        <v>964.55439966377605</v>
      </c>
      <c r="M72" s="67" t="str">
        <f t="shared" si="1"/>
        <v>log</v>
      </c>
    </row>
    <row r="73" spans="1:13" ht="18.75">
      <c r="A73" s="134"/>
      <c r="B73" s="8" t="s">
        <v>402</v>
      </c>
      <c r="C73" s="64">
        <v>0.200900229718735</v>
      </c>
      <c r="D73" s="9">
        <v>4.1796948174242198E-24</v>
      </c>
      <c r="E73" s="9">
        <v>10.2335458577304</v>
      </c>
      <c r="F73" s="9">
        <v>2490</v>
      </c>
      <c r="G73" s="9">
        <v>1165.1690686755101</v>
      </c>
      <c r="H73" s="9">
        <v>0.22770671141770801</v>
      </c>
      <c r="I73" s="9">
        <v>1.1350616008632101E-30</v>
      </c>
      <c r="J73" s="9">
        <v>11.669091879340099</v>
      </c>
      <c r="K73" s="9">
        <v>2490</v>
      </c>
      <c r="L73" s="9">
        <v>1135.15312388745</v>
      </c>
      <c r="M73" s="67" t="str">
        <f t="shared" si="1"/>
        <v>log</v>
      </c>
    </row>
    <row r="74" spans="1:13" ht="18.75">
      <c r="A74" s="134"/>
      <c r="B74" s="8" t="s">
        <v>403</v>
      </c>
      <c r="C74" s="64">
        <v>0.23306148776726399</v>
      </c>
      <c r="D74" s="9">
        <v>8.9903490894826202E-32</v>
      </c>
      <c r="E74" s="9">
        <v>11.896473077134999</v>
      </c>
      <c r="F74" s="9">
        <v>2464</v>
      </c>
      <c r="G74" s="9">
        <v>1097.2877888924299</v>
      </c>
      <c r="H74" s="9">
        <v>0.25068757674414899</v>
      </c>
      <c r="I74" s="9">
        <v>1.1924894356675101E-36</v>
      </c>
      <c r="J74" s="9">
        <v>12.854265904279</v>
      </c>
      <c r="K74" s="9">
        <v>2464</v>
      </c>
      <c r="L74" s="9">
        <v>1074.95262418538</v>
      </c>
      <c r="M74" s="67" t="str">
        <f t="shared" si="1"/>
        <v>log</v>
      </c>
    </row>
    <row r="75" spans="1:13" ht="18.75">
      <c r="A75" s="134"/>
      <c r="B75" s="8" t="s">
        <v>404</v>
      </c>
      <c r="C75" s="64">
        <v>0.21625533361386601</v>
      </c>
      <c r="D75" s="9">
        <v>1.2324319528125899E-26</v>
      </c>
      <c r="E75" s="9">
        <v>10.8125759383977</v>
      </c>
      <c r="F75" s="9">
        <v>2383</v>
      </c>
      <c r="G75" s="9">
        <v>1023.4685800124601</v>
      </c>
      <c r="H75" s="9">
        <v>0.228612546906692</v>
      </c>
      <c r="I75" s="9">
        <v>1.18622496464217E-29</v>
      </c>
      <c r="J75" s="9">
        <v>11.4635287584574</v>
      </c>
      <c r="K75" s="9">
        <v>2383</v>
      </c>
      <c r="L75" s="9">
        <v>1009.67439853425</v>
      </c>
      <c r="M75" s="67" t="str">
        <f t="shared" si="1"/>
        <v>log</v>
      </c>
    </row>
    <row r="76" spans="1:13" ht="18.75">
      <c r="A76" s="134"/>
      <c r="B76" s="8" t="s">
        <v>405</v>
      </c>
      <c r="C76" s="64">
        <v>0.247416000678777</v>
      </c>
      <c r="D76" s="9">
        <v>6.8247783960614097E-34</v>
      </c>
      <c r="E76" s="9">
        <v>12.3313013207505</v>
      </c>
      <c r="F76" s="9">
        <v>2332</v>
      </c>
      <c r="G76" s="9">
        <v>937.41115559615901</v>
      </c>
      <c r="H76" s="9">
        <v>0.247311728094989</v>
      </c>
      <c r="I76" s="9">
        <v>7.2793820969160698E-34</v>
      </c>
      <c r="J76" s="9">
        <v>12.3257656905201</v>
      </c>
      <c r="K76" s="9">
        <v>2332</v>
      </c>
      <c r="L76" s="9">
        <v>937.53940608123696</v>
      </c>
      <c r="M76" s="67" t="str">
        <f t="shared" si="1"/>
        <v>linear</v>
      </c>
    </row>
    <row r="77" spans="1:13" ht="18.75">
      <c r="A77" s="134" t="s">
        <v>292</v>
      </c>
      <c r="B77" s="8" t="s">
        <v>382</v>
      </c>
      <c r="C77" s="64">
        <v>0.28844868858192502</v>
      </c>
      <c r="D77" s="9">
        <v>2.05645561690817E-50</v>
      </c>
      <c r="E77" s="9">
        <v>15.263173027345401</v>
      </c>
      <c r="F77" s="9">
        <v>2567</v>
      </c>
      <c r="G77" s="9">
        <v>800.10840771112203</v>
      </c>
      <c r="H77" s="9">
        <v>0.30009763554879598</v>
      </c>
      <c r="I77" s="9">
        <v>1.2940972756809E-54</v>
      </c>
      <c r="J77" s="9">
        <v>15.939283436312</v>
      </c>
      <c r="K77" s="9">
        <v>2567</v>
      </c>
      <c r="L77" s="9">
        <v>780.82485655903395</v>
      </c>
      <c r="M77" s="67" t="str">
        <f t="shared" si="1"/>
        <v>log</v>
      </c>
    </row>
    <row r="78" spans="1:13" ht="18.75">
      <c r="A78" s="134"/>
      <c r="B78" s="8" t="s">
        <v>383</v>
      </c>
      <c r="C78" s="64">
        <v>0.26809478862291197</v>
      </c>
      <c r="D78" s="9">
        <v>3.0395558190680499E-43</v>
      </c>
      <c r="E78" s="9">
        <v>14.0497957636248</v>
      </c>
      <c r="F78" s="9">
        <v>2549</v>
      </c>
      <c r="G78" s="9">
        <v>825.93547939931398</v>
      </c>
      <c r="H78" s="9">
        <v>0.27900453875904402</v>
      </c>
      <c r="I78" s="9">
        <v>7.8449654224464596E-47</v>
      </c>
      <c r="J78" s="9">
        <v>14.668776037055601</v>
      </c>
      <c r="K78" s="9">
        <v>2549</v>
      </c>
      <c r="L78" s="9">
        <v>809.47717450284904</v>
      </c>
      <c r="M78" s="67" t="str">
        <f t="shared" si="1"/>
        <v>log</v>
      </c>
    </row>
    <row r="79" spans="1:13" ht="18.75">
      <c r="A79" s="134"/>
      <c r="B79" s="8" t="s">
        <v>384</v>
      </c>
      <c r="C79" s="64">
        <v>0.248361626867102</v>
      </c>
      <c r="D79" s="9">
        <v>7.6187262928571605E-36</v>
      </c>
      <c r="E79" s="9">
        <v>12.7012685304718</v>
      </c>
      <c r="F79" s="9">
        <v>2454</v>
      </c>
      <c r="G79" s="9">
        <v>828.32236457833403</v>
      </c>
      <c r="H79" s="9">
        <v>0.255690396784373</v>
      </c>
      <c r="I79" s="9">
        <v>5.8527978337430805E-38</v>
      </c>
      <c r="J79" s="9">
        <v>13.1018794346097</v>
      </c>
      <c r="K79" s="9">
        <v>2454</v>
      </c>
      <c r="L79" s="9">
        <v>818.63419445862803</v>
      </c>
      <c r="M79" s="67" t="str">
        <f t="shared" si="1"/>
        <v>log</v>
      </c>
    </row>
    <row r="80" spans="1:13" ht="18.75">
      <c r="A80" s="134"/>
      <c r="B80" s="8" t="s">
        <v>385</v>
      </c>
      <c r="C80" s="64">
        <v>0.23244277498622601</v>
      </c>
      <c r="D80" s="9">
        <v>1.9405279927863001E-31</v>
      </c>
      <c r="E80" s="9">
        <v>11.8293349779275</v>
      </c>
      <c r="F80" s="9">
        <v>2450</v>
      </c>
      <c r="G80" s="9">
        <v>867.69570067991594</v>
      </c>
      <c r="H80" s="9">
        <v>0.229552025627109</v>
      </c>
      <c r="I80" s="9">
        <v>1.1061962410797199E-30</v>
      </c>
      <c r="J80" s="9">
        <v>11.6739830386871</v>
      </c>
      <c r="K80" s="9">
        <v>2450</v>
      </c>
      <c r="L80" s="9">
        <v>871.15496763732699</v>
      </c>
      <c r="M80" s="67" t="str">
        <f t="shared" si="1"/>
        <v>linear</v>
      </c>
    </row>
    <row r="81" spans="1:13" ht="18.75">
      <c r="A81" s="134"/>
      <c r="B81" s="8" t="s">
        <v>386</v>
      </c>
      <c r="C81" s="64">
        <v>0.28844868858192502</v>
      </c>
      <c r="D81" s="9">
        <v>2.05645561690817E-50</v>
      </c>
      <c r="E81" s="9">
        <v>15.263173027345401</v>
      </c>
      <c r="F81" s="9">
        <v>2567</v>
      </c>
      <c r="G81" s="9">
        <v>800.10840771112203</v>
      </c>
      <c r="H81" s="9">
        <v>0.30009763554879598</v>
      </c>
      <c r="I81" s="9">
        <v>1.2940972756809E-54</v>
      </c>
      <c r="J81" s="9">
        <v>15.939283436312</v>
      </c>
      <c r="K81" s="9">
        <v>2567</v>
      </c>
      <c r="L81" s="9">
        <v>780.82485655903395</v>
      </c>
      <c r="M81" s="67" t="str">
        <f t="shared" si="1"/>
        <v>log</v>
      </c>
    </row>
    <row r="82" spans="1:13" ht="18.75">
      <c r="A82" s="134"/>
      <c r="B82" s="8" t="s">
        <v>387</v>
      </c>
      <c r="C82" s="64">
        <v>0.26809478862291197</v>
      </c>
      <c r="D82" s="9">
        <v>3.0395558190680499E-43</v>
      </c>
      <c r="E82" s="9">
        <v>14.0497957636248</v>
      </c>
      <c r="F82" s="9">
        <v>2549</v>
      </c>
      <c r="G82" s="9">
        <v>825.93547939931398</v>
      </c>
      <c r="H82" s="9">
        <v>0.27900453875904402</v>
      </c>
      <c r="I82" s="9">
        <v>7.8449654224464596E-47</v>
      </c>
      <c r="J82" s="9">
        <v>14.668776037055601</v>
      </c>
      <c r="K82" s="9">
        <v>2549</v>
      </c>
      <c r="L82" s="9">
        <v>809.47717450284904</v>
      </c>
      <c r="M82" s="67" t="str">
        <f t="shared" si="1"/>
        <v>log</v>
      </c>
    </row>
    <row r="83" spans="1:13" ht="18.75">
      <c r="A83" s="134"/>
      <c r="B83" s="8" t="s">
        <v>388</v>
      </c>
      <c r="C83" s="64">
        <v>0.248361626867102</v>
      </c>
      <c r="D83" s="9">
        <v>7.6187262928571605E-36</v>
      </c>
      <c r="E83" s="9">
        <v>12.7012685304718</v>
      </c>
      <c r="F83" s="9">
        <v>2454</v>
      </c>
      <c r="G83" s="9">
        <v>828.32236457833403</v>
      </c>
      <c r="H83" s="9">
        <v>0.255690396784373</v>
      </c>
      <c r="I83" s="9">
        <v>5.8527978337430805E-38</v>
      </c>
      <c r="J83" s="9">
        <v>13.1018794346097</v>
      </c>
      <c r="K83" s="9">
        <v>2454</v>
      </c>
      <c r="L83" s="9">
        <v>818.63419445862803</v>
      </c>
      <c r="M83" s="67" t="str">
        <f t="shared" si="1"/>
        <v>log</v>
      </c>
    </row>
    <row r="84" spans="1:13" ht="18.75">
      <c r="A84" s="134"/>
      <c r="B84" s="8" t="s">
        <v>389</v>
      </c>
      <c r="C84" s="64">
        <v>0.23244277498622601</v>
      </c>
      <c r="D84" s="9">
        <v>1.9405279927863001E-31</v>
      </c>
      <c r="E84" s="9">
        <v>11.8293349779275</v>
      </c>
      <c r="F84" s="9">
        <v>2450</v>
      </c>
      <c r="G84" s="9">
        <v>867.69570067991594</v>
      </c>
      <c r="H84" s="9">
        <v>0.229552025627109</v>
      </c>
      <c r="I84" s="9">
        <v>1.1061962410797199E-30</v>
      </c>
      <c r="J84" s="9">
        <v>11.6739830386871</v>
      </c>
      <c r="K84" s="9">
        <v>2450</v>
      </c>
      <c r="L84" s="9">
        <v>871.15496763732699</v>
      </c>
      <c r="M84" s="67" t="str">
        <f t="shared" si="1"/>
        <v>linear</v>
      </c>
    </row>
    <row r="85" spans="1:13" ht="18.75">
      <c r="A85" s="134"/>
      <c r="B85" s="8" t="s">
        <v>390</v>
      </c>
      <c r="C85" s="64">
        <v>0.33898040665545198</v>
      </c>
      <c r="D85" s="9">
        <v>4.8881649958708697E-69</v>
      </c>
      <c r="E85" s="9">
        <v>18.112689407121199</v>
      </c>
      <c r="F85" s="9">
        <v>2527</v>
      </c>
      <c r="G85" s="9">
        <v>657.69636857325304</v>
      </c>
      <c r="H85" s="9">
        <v>0.33773507571217398</v>
      </c>
      <c r="I85" s="9">
        <v>1.63288454809022E-68</v>
      </c>
      <c r="J85" s="9">
        <v>18.037562695367701</v>
      </c>
      <c r="K85" s="9">
        <v>2527</v>
      </c>
      <c r="L85" s="9">
        <v>660.103193459517</v>
      </c>
      <c r="M85" s="67" t="str">
        <f t="shared" si="1"/>
        <v>linear</v>
      </c>
    </row>
    <row r="86" spans="1:13" ht="18.75">
      <c r="A86" s="134"/>
      <c r="B86" s="8" t="s">
        <v>391</v>
      </c>
      <c r="C86" s="64">
        <v>0.30733857828076999</v>
      </c>
      <c r="D86" s="9">
        <v>1.49446552909638E-55</v>
      </c>
      <c r="E86" s="9">
        <v>16.099994808857701</v>
      </c>
      <c r="F86" s="9">
        <v>2485</v>
      </c>
      <c r="G86" s="9">
        <v>696.93699785696504</v>
      </c>
      <c r="H86" s="9">
        <v>0.29908410904470401</v>
      </c>
      <c r="I86" s="9">
        <v>1.4483617058045899E-52</v>
      </c>
      <c r="J86" s="9">
        <v>15.62445749494</v>
      </c>
      <c r="K86" s="9">
        <v>2485</v>
      </c>
      <c r="L86" s="9">
        <v>710.64687940366696</v>
      </c>
      <c r="M86" s="67" t="str">
        <f t="shared" si="1"/>
        <v>linear</v>
      </c>
    </row>
    <row r="87" spans="1:13" ht="18.75">
      <c r="A87" s="134"/>
      <c r="B87" s="8" t="s">
        <v>392</v>
      </c>
      <c r="C87" s="64">
        <v>0.249579335851946</v>
      </c>
      <c r="D87" s="9">
        <v>9.932129757303409E-35</v>
      </c>
      <c r="E87" s="9">
        <v>12.4941940324524</v>
      </c>
      <c r="F87" s="9">
        <v>2350</v>
      </c>
      <c r="G87" s="9">
        <v>680.23252576979496</v>
      </c>
      <c r="H87" s="9">
        <v>0.26889014858454602</v>
      </c>
      <c r="I87" s="9">
        <v>3.0709627036440499E-40</v>
      </c>
      <c r="J87" s="9">
        <v>13.5333555407489</v>
      </c>
      <c r="K87" s="9">
        <v>2350</v>
      </c>
      <c r="L87" s="9">
        <v>654.98485349109205</v>
      </c>
      <c r="M87" s="67" t="str">
        <f t="shared" si="1"/>
        <v>log</v>
      </c>
    </row>
    <row r="88" spans="1:13" ht="18.75">
      <c r="A88" s="134"/>
      <c r="B88" s="8" t="s">
        <v>393</v>
      </c>
      <c r="C88" s="64">
        <v>0.27146169809583398</v>
      </c>
      <c r="D88" s="9">
        <v>9.6760098399183601E-41</v>
      </c>
      <c r="E88" s="9">
        <v>13.626400576387701</v>
      </c>
      <c r="F88" s="9">
        <v>2334</v>
      </c>
      <c r="G88" s="9">
        <v>689.18262019488805</v>
      </c>
      <c r="H88" s="9">
        <v>0.27775281179245997</v>
      </c>
      <c r="I88" s="9">
        <v>1.20741141769709E-42</v>
      </c>
      <c r="J88" s="9">
        <v>13.9682673085576</v>
      </c>
      <c r="K88" s="9">
        <v>2334</v>
      </c>
      <c r="L88" s="9">
        <v>680.45294803459001</v>
      </c>
      <c r="M88" s="67" t="str">
        <f t="shared" si="1"/>
        <v>log</v>
      </c>
    </row>
    <row r="89" spans="1:13" ht="18.75">
      <c r="A89" s="134"/>
      <c r="B89" s="8" t="s">
        <v>394</v>
      </c>
      <c r="C89" s="64">
        <v>0.32173268972825098</v>
      </c>
      <c r="D89" s="9">
        <v>1.16147255782373E-61</v>
      </c>
      <c r="E89" s="9">
        <v>17.034099322815699</v>
      </c>
      <c r="F89" s="9">
        <v>2513</v>
      </c>
      <c r="G89" s="9">
        <v>656.36993349641</v>
      </c>
      <c r="H89" s="9">
        <v>0.32156611018411702</v>
      </c>
      <c r="I89" s="9">
        <v>1.3503820870590399E-61</v>
      </c>
      <c r="J89" s="9">
        <v>17.0242623334643</v>
      </c>
      <c r="K89" s="9">
        <v>2513</v>
      </c>
      <c r="L89" s="9">
        <v>656.67054246057296</v>
      </c>
      <c r="M89" s="67" t="str">
        <f t="shared" si="1"/>
        <v>linear</v>
      </c>
    </row>
    <row r="90" spans="1:13" ht="18.75">
      <c r="A90" s="134"/>
      <c r="B90" s="8" t="s">
        <v>395</v>
      </c>
      <c r="C90" s="64">
        <v>0.29485946790691803</v>
      </c>
      <c r="D90" s="9">
        <v>5.1460379964782298E-51</v>
      </c>
      <c r="E90" s="9">
        <v>15.3732895925089</v>
      </c>
      <c r="F90" s="9">
        <v>2482</v>
      </c>
      <c r="G90" s="9">
        <v>705.74201294763895</v>
      </c>
      <c r="H90" s="9">
        <v>0.30394667847766399</v>
      </c>
      <c r="I90" s="9">
        <v>2.9978108459875201E-54</v>
      </c>
      <c r="J90" s="9">
        <v>15.8945090897</v>
      </c>
      <c r="K90" s="9">
        <v>2482</v>
      </c>
      <c r="L90" s="9">
        <v>690.89403010669105</v>
      </c>
      <c r="M90" s="67" t="str">
        <f t="shared" si="1"/>
        <v>log</v>
      </c>
    </row>
    <row r="91" spans="1:13" ht="18.75">
      <c r="A91" s="134"/>
      <c r="B91" s="8" t="s">
        <v>396</v>
      </c>
      <c r="C91" s="64">
        <v>0.26953549647515201</v>
      </c>
      <c r="D91" s="9">
        <v>4.12467831378679E-42</v>
      </c>
      <c r="E91" s="9">
        <v>13.8597123929743</v>
      </c>
      <c r="F91" s="9">
        <v>2452</v>
      </c>
      <c r="G91" s="9">
        <v>771.517640803272</v>
      </c>
      <c r="H91" s="9">
        <v>0.26839893846609397</v>
      </c>
      <c r="I91" s="9">
        <v>9.2923492917420003E-42</v>
      </c>
      <c r="J91" s="9">
        <v>13.796722472324999</v>
      </c>
      <c r="K91" s="9">
        <v>2452</v>
      </c>
      <c r="L91" s="9">
        <v>773.13500722389904</v>
      </c>
      <c r="M91" s="67" t="str">
        <f t="shared" si="1"/>
        <v>linear</v>
      </c>
    </row>
    <row r="92" spans="1:13" ht="18.75">
      <c r="A92" s="134"/>
      <c r="B92" s="8" t="s">
        <v>397</v>
      </c>
      <c r="C92" s="64">
        <v>0.230627987442072</v>
      </c>
      <c r="D92" s="9">
        <v>4.96991514699367E-30</v>
      </c>
      <c r="E92" s="9">
        <v>11.5435068681507</v>
      </c>
      <c r="F92" s="9">
        <v>2372</v>
      </c>
      <c r="G92" s="9">
        <v>750.99882494764404</v>
      </c>
      <c r="H92" s="9">
        <v>0.24696302853719301</v>
      </c>
      <c r="I92" s="9">
        <v>2.5433489294016202E-34</v>
      </c>
      <c r="J92" s="9">
        <v>12.412359527015999</v>
      </c>
      <c r="K92" s="9">
        <v>2372</v>
      </c>
      <c r="L92" s="9">
        <v>731.35666098836896</v>
      </c>
      <c r="M92" s="67" t="str">
        <f t="shared" si="1"/>
        <v>log</v>
      </c>
    </row>
    <row r="93" spans="1:13" ht="18.75">
      <c r="A93" s="134"/>
      <c r="B93" s="8" t="s">
        <v>398</v>
      </c>
      <c r="C93" s="64">
        <v>0.22694466933735999</v>
      </c>
      <c r="D93" s="9">
        <v>8.9790921003408294E-31</v>
      </c>
      <c r="E93" s="9">
        <v>11.688466214747599</v>
      </c>
      <c r="F93" s="9">
        <v>2516</v>
      </c>
      <c r="G93" s="9">
        <v>804.45999241256698</v>
      </c>
      <c r="H93" s="9">
        <v>0.25225014348640601</v>
      </c>
      <c r="I93" s="9">
        <v>7.5521934714982501E-38</v>
      </c>
      <c r="J93" s="9">
        <v>13.075642139465399</v>
      </c>
      <c r="K93" s="9">
        <v>2516</v>
      </c>
      <c r="L93" s="9">
        <v>772.06052850584695</v>
      </c>
      <c r="M93" s="67" t="str">
        <f t="shared" si="1"/>
        <v>log</v>
      </c>
    </row>
    <row r="94" spans="1:13" ht="18.75">
      <c r="A94" s="134"/>
      <c r="B94" s="8" t="s">
        <v>399</v>
      </c>
      <c r="C94" s="64">
        <v>0.20363733373687601</v>
      </c>
      <c r="D94" s="9">
        <v>1.7449441849404298E-24</v>
      </c>
      <c r="E94" s="9">
        <v>10.322534357364599</v>
      </c>
      <c r="F94" s="9">
        <v>2463</v>
      </c>
      <c r="G94" s="9">
        <v>789.67133262165805</v>
      </c>
      <c r="H94" s="9">
        <v>0.22346600789858401</v>
      </c>
      <c r="I94" s="9">
        <v>2.8557315863038299E-29</v>
      </c>
      <c r="J94" s="9">
        <v>11.378040807594401</v>
      </c>
      <c r="K94" s="9">
        <v>2463</v>
      </c>
      <c r="L94" s="9">
        <v>767.79559612163496</v>
      </c>
      <c r="M94" s="67" t="str">
        <f t="shared" si="1"/>
        <v>log</v>
      </c>
    </row>
    <row r="95" spans="1:13" ht="18.75">
      <c r="A95" s="134"/>
      <c r="B95" s="8" t="s">
        <v>400</v>
      </c>
      <c r="C95" s="64">
        <v>0.20705356453361001</v>
      </c>
      <c r="D95" s="9">
        <v>6.9800288113542901E-24</v>
      </c>
      <c r="E95" s="9">
        <v>10.189531829853401</v>
      </c>
      <c r="F95" s="9">
        <v>2318</v>
      </c>
      <c r="G95" s="9">
        <v>681.14288704937201</v>
      </c>
      <c r="H95" s="9">
        <v>0.21112816736026599</v>
      </c>
      <c r="I95" s="9">
        <v>8.6830611130727607E-25</v>
      </c>
      <c r="J95" s="9">
        <v>10.3993122054717</v>
      </c>
      <c r="K95" s="9">
        <v>2318</v>
      </c>
      <c r="L95" s="9">
        <v>677.00903630207301</v>
      </c>
      <c r="M95" s="67" t="str">
        <f t="shared" si="1"/>
        <v>log</v>
      </c>
    </row>
    <row r="96" spans="1:13" ht="18.75">
      <c r="A96" s="134"/>
      <c r="B96" s="8" t="s">
        <v>401</v>
      </c>
      <c r="C96" s="64">
        <v>0.21697472531980599</v>
      </c>
      <c r="D96" s="9">
        <v>5.2829158258046204E-26</v>
      </c>
      <c r="E96" s="9">
        <v>10.675894536240101</v>
      </c>
      <c r="F96" s="9">
        <v>2307</v>
      </c>
      <c r="G96" s="9">
        <v>725.83281485366604</v>
      </c>
      <c r="H96" s="9">
        <v>0.21957617945428101</v>
      </c>
      <c r="I96" s="9">
        <v>1.3194792316676899E-26</v>
      </c>
      <c r="J96" s="9">
        <v>10.8103385866149</v>
      </c>
      <c r="K96" s="9">
        <v>2307</v>
      </c>
      <c r="L96" s="9">
        <v>723.07936875845905</v>
      </c>
      <c r="M96" s="67" t="str">
        <f t="shared" si="1"/>
        <v>log</v>
      </c>
    </row>
    <row r="97" spans="1:13" ht="18.75">
      <c r="A97" s="134"/>
      <c r="B97" s="8" t="s">
        <v>402</v>
      </c>
      <c r="C97" s="64">
        <v>0.21575998540327099</v>
      </c>
      <c r="D97" s="9">
        <v>9.2395366967477392E-28</v>
      </c>
      <c r="E97" s="9">
        <v>11.0526428144912</v>
      </c>
      <c r="F97" s="9">
        <v>2502</v>
      </c>
      <c r="G97" s="9">
        <v>787.06697822646299</v>
      </c>
      <c r="H97" s="9">
        <v>0.23031653100730501</v>
      </c>
      <c r="I97" s="9">
        <v>1.67875391057437E-31</v>
      </c>
      <c r="J97" s="9">
        <v>11.8387065069098</v>
      </c>
      <c r="K97" s="9">
        <v>2502</v>
      </c>
      <c r="L97" s="9">
        <v>769.95547219747698</v>
      </c>
      <c r="M97" s="67" t="str">
        <f t="shared" si="1"/>
        <v>log</v>
      </c>
    </row>
    <row r="98" spans="1:13" ht="18.75">
      <c r="A98" s="134"/>
      <c r="B98" s="8" t="s">
        <v>403</v>
      </c>
      <c r="C98" s="64">
        <v>0.217153053622026</v>
      </c>
      <c r="D98" s="9">
        <v>9.0685778426796607E-28</v>
      </c>
      <c r="E98" s="9">
        <v>11.0561364520702</v>
      </c>
      <c r="F98" s="9">
        <v>2470</v>
      </c>
      <c r="G98" s="9">
        <v>802.02848727838204</v>
      </c>
      <c r="H98" s="9">
        <v>0.243409112256428</v>
      </c>
      <c r="I98" s="9">
        <v>1.1436089492035499E-34</v>
      </c>
      <c r="J98" s="9">
        <v>12.4723340159661</v>
      </c>
      <c r="K98" s="9">
        <v>2470</v>
      </c>
      <c r="L98" s="9">
        <v>770.45557061044894</v>
      </c>
      <c r="M98" s="67" t="str">
        <f t="shared" si="1"/>
        <v>log</v>
      </c>
    </row>
    <row r="99" spans="1:13" ht="18.75">
      <c r="A99" s="134"/>
      <c r="B99" s="8" t="s">
        <v>404</v>
      </c>
      <c r="C99" s="64">
        <v>0.218470286117839</v>
      </c>
      <c r="D99" s="9">
        <v>4.0390499373873202E-27</v>
      </c>
      <c r="E99" s="9">
        <v>10.919666627019099</v>
      </c>
      <c r="F99" s="9">
        <v>2379</v>
      </c>
      <c r="G99" s="9">
        <v>752.17327003213404</v>
      </c>
      <c r="H99" s="9">
        <v>0.22795254102706</v>
      </c>
      <c r="I99" s="9">
        <v>1.93470084005166E-29</v>
      </c>
      <c r="J99" s="9">
        <v>11.419020922949199</v>
      </c>
      <c r="K99" s="9">
        <v>2379</v>
      </c>
      <c r="L99" s="9">
        <v>741.56550119405301</v>
      </c>
      <c r="M99" s="67" t="str">
        <f t="shared" si="1"/>
        <v>log</v>
      </c>
    </row>
    <row r="100" spans="1:13" ht="18.75">
      <c r="A100" s="134"/>
      <c r="B100" s="8" t="s">
        <v>405</v>
      </c>
      <c r="C100" s="64">
        <v>0.19677643013368801</v>
      </c>
      <c r="D100" s="9">
        <v>8.5251806280334608E-22</v>
      </c>
      <c r="E100" s="9">
        <v>9.6899040915028305</v>
      </c>
      <c r="F100" s="9">
        <v>2331</v>
      </c>
      <c r="G100" s="9">
        <v>748.97589919499103</v>
      </c>
      <c r="H100" s="9">
        <v>0.20416822692332701</v>
      </c>
      <c r="I100" s="9">
        <v>2.24925897567302E-23</v>
      </c>
      <c r="J100" s="9">
        <v>10.069434356522599</v>
      </c>
      <c r="K100" s="9">
        <v>2331</v>
      </c>
      <c r="L100" s="9">
        <v>741.77195962371604</v>
      </c>
      <c r="M100" s="67" t="str">
        <f t="shared" si="1"/>
        <v>log</v>
      </c>
    </row>
    <row r="101" spans="1:13" ht="18.75">
      <c r="A101" s="134" t="s">
        <v>135</v>
      </c>
      <c r="B101" s="8" t="s">
        <v>382</v>
      </c>
      <c r="C101" s="64">
        <v>0.27673452052609199</v>
      </c>
      <c r="D101" s="9">
        <v>1.9485876635509899E-46</v>
      </c>
      <c r="E101" s="9">
        <v>14.5992561983984</v>
      </c>
      <c r="F101" s="9">
        <v>2570</v>
      </c>
      <c r="G101" s="9">
        <v>850.82512972416498</v>
      </c>
      <c r="H101" s="9">
        <v>0.288814537255912</v>
      </c>
      <c r="I101" s="9">
        <v>1.3401780907567499E-50</v>
      </c>
      <c r="J101" s="9">
        <v>15.293220933190501</v>
      </c>
      <c r="K101" s="9">
        <v>2570</v>
      </c>
      <c r="L101" s="9">
        <v>831.72563106042105</v>
      </c>
      <c r="M101" s="67" t="str">
        <f t="shared" si="1"/>
        <v>log</v>
      </c>
    </row>
    <row r="102" spans="1:13" ht="18.75">
      <c r="A102" s="134"/>
      <c r="B102" s="8" t="s">
        <v>383</v>
      </c>
      <c r="C102" s="64">
        <v>0.272598879733016</v>
      </c>
      <c r="D102" s="9">
        <v>8.9943404479729396E-45</v>
      </c>
      <c r="E102" s="9">
        <v>14.315836280764399</v>
      </c>
      <c r="F102" s="9">
        <v>2553</v>
      </c>
      <c r="G102" s="9">
        <v>847.74266498699296</v>
      </c>
      <c r="H102" s="9">
        <v>0.28461057648726801</v>
      </c>
      <c r="I102" s="9">
        <v>8.1760853982281904E-49</v>
      </c>
      <c r="J102" s="9">
        <v>15.0009733025889</v>
      </c>
      <c r="K102" s="9">
        <v>2553</v>
      </c>
      <c r="L102" s="9">
        <v>829.20209702862701</v>
      </c>
      <c r="M102" s="67" t="str">
        <f t="shared" si="1"/>
        <v>log</v>
      </c>
    </row>
    <row r="103" spans="1:13" ht="18.75">
      <c r="A103" s="134"/>
      <c r="B103" s="8" t="s">
        <v>384</v>
      </c>
      <c r="C103" s="64">
        <v>0.241902915981211</v>
      </c>
      <c r="D103" s="9">
        <v>3.9459804362884002E-34</v>
      </c>
      <c r="E103" s="9">
        <v>12.3677493167582</v>
      </c>
      <c r="F103" s="9">
        <v>2461</v>
      </c>
      <c r="G103" s="9">
        <v>856.65377932178205</v>
      </c>
      <c r="H103" s="9">
        <v>0.24404047366311299</v>
      </c>
      <c r="I103" s="9">
        <v>1.00568110240486E-34</v>
      </c>
      <c r="J103" s="9">
        <v>12.4839246590494</v>
      </c>
      <c r="K103" s="9">
        <v>2461</v>
      </c>
      <c r="L103" s="9">
        <v>853.93486734403996</v>
      </c>
      <c r="M103" s="67" t="str">
        <f t="shared" si="1"/>
        <v>log</v>
      </c>
    </row>
    <row r="104" spans="1:13" ht="18.75">
      <c r="A104" s="134"/>
      <c r="B104" s="8" t="s">
        <v>385</v>
      </c>
      <c r="C104" s="64">
        <v>0.22204818253768699</v>
      </c>
      <c r="D104" s="9">
        <v>7.9880794499345598E-29</v>
      </c>
      <c r="E104" s="9">
        <v>11.2837240437505</v>
      </c>
      <c r="F104" s="9">
        <v>2455</v>
      </c>
      <c r="G104" s="9">
        <v>892.47071409235105</v>
      </c>
      <c r="H104" s="9">
        <v>0.219794500408175</v>
      </c>
      <c r="I104" s="9">
        <v>2.9166433860492899E-28</v>
      </c>
      <c r="J104" s="9">
        <v>11.163354868729099</v>
      </c>
      <c r="K104" s="9">
        <v>2455</v>
      </c>
      <c r="L104" s="9">
        <v>895.04286894598295</v>
      </c>
      <c r="M104" s="67" t="str">
        <f t="shared" si="1"/>
        <v>linear</v>
      </c>
    </row>
    <row r="105" spans="1:13" ht="18.75">
      <c r="A105" s="134"/>
      <c r="B105" s="8" t="s">
        <v>386</v>
      </c>
      <c r="C105" s="64">
        <v>0.27673452052609199</v>
      </c>
      <c r="D105" s="9">
        <v>1.9485876635509899E-46</v>
      </c>
      <c r="E105" s="9">
        <v>14.5992561983984</v>
      </c>
      <c r="F105" s="9">
        <v>2570</v>
      </c>
      <c r="G105" s="9">
        <v>850.82512972416498</v>
      </c>
      <c r="H105" s="9">
        <v>0.288814537255912</v>
      </c>
      <c r="I105" s="9">
        <v>1.3401780907567499E-50</v>
      </c>
      <c r="J105" s="9">
        <v>15.293220933190501</v>
      </c>
      <c r="K105" s="9">
        <v>2570</v>
      </c>
      <c r="L105" s="9">
        <v>831.72563106042105</v>
      </c>
      <c r="M105" s="67" t="str">
        <f t="shared" si="1"/>
        <v>log</v>
      </c>
    </row>
    <row r="106" spans="1:13" ht="18.75">
      <c r="A106" s="134"/>
      <c r="B106" s="8" t="s">
        <v>387</v>
      </c>
      <c r="C106" s="64">
        <v>0.272598879733016</v>
      </c>
      <c r="D106" s="9">
        <v>8.9943404479729396E-45</v>
      </c>
      <c r="E106" s="9">
        <v>14.315836280764399</v>
      </c>
      <c r="F106" s="9">
        <v>2553</v>
      </c>
      <c r="G106" s="9">
        <v>847.74266498699296</v>
      </c>
      <c r="H106" s="9">
        <v>0.28461057648726801</v>
      </c>
      <c r="I106" s="9">
        <v>8.1760853982281904E-49</v>
      </c>
      <c r="J106" s="9">
        <v>15.0009733025889</v>
      </c>
      <c r="K106" s="9">
        <v>2553</v>
      </c>
      <c r="L106" s="9">
        <v>829.20209702862701</v>
      </c>
      <c r="M106" s="67" t="str">
        <f t="shared" si="1"/>
        <v>log</v>
      </c>
    </row>
    <row r="107" spans="1:13" ht="18.75">
      <c r="A107" s="134"/>
      <c r="B107" s="8" t="s">
        <v>388</v>
      </c>
      <c r="C107" s="64">
        <v>0.241902915981211</v>
      </c>
      <c r="D107" s="9">
        <v>3.9459804362884002E-34</v>
      </c>
      <c r="E107" s="9">
        <v>12.3677493167582</v>
      </c>
      <c r="F107" s="9">
        <v>2461</v>
      </c>
      <c r="G107" s="9">
        <v>856.65377932178205</v>
      </c>
      <c r="H107" s="9">
        <v>0.24404047366311299</v>
      </c>
      <c r="I107" s="9">
        <v>1.00568110240486E-34</v>
      </c>
      <c r="J107" s="9">
        <v>12.4839246590494</v>
      </c>
      <c r="K107" s="9">
        <v>2461</v>
      </c>
      <c r="L107" s="9">
        <v>853.93486734403996</v>
      </c>
      <c r="M107" s="67" t="str">
        <f t="shared" si="1"/>
        <v>log</v>
      </c>
    </row>
    <row r="108" spans="1:13" ht="18.75">
      <c r="A108" s="134"/>
      <c r="B108" s="8" t="s">
        <v>389</v>
      </c>
      <c r="C108" s="64">
        <v>0.22204818253768699</v>
      </c>
      <c r="D108" s="9">
        <v>7.9880794499345598E-29</v>
      </c>
      <c r="E108" s="9">
        <v>11.2837240437505</v>
      </c>
      <c r="F108" s="9">
        <v>2455</v>
      </c>
      <c r="G108" s="9">
        <v>892.47071409235105</v>
      </c>
      <c r="H108" s="9">
        <v>0.219794500408175</v>
      </c>
      <c r="I108" s="9">
        <v>2.9166433860492899E-28</v>
      </c>
      <c r="J108" s="9">
        <v>11.163354868729099</v>
      </c>
      <c r="K108" s="9">
        <v>2455</v>
      </c>
      <c r="L108" s="9">
        <v>895.04286894598295</v>
      </c>
      <c r="M108" s="67" t="str">
        <f t="shared" si="1"/>
        <v>linear</v>
      </c>
    </row>
    <row r="109" spans="1:13" ht="18.75">
      <c r="A109" s="134"/>
      <c r="B109" s="8" t="s">
        <v>390</v>
      </c>
      <c r="C109" s="64">
        <v>0.31665905021373603</v>
      </c>
      <c r="D109" s="9">
        <v>4.94777826391326E-60</v>
      </c>
      <c r="E109" s="9">
        <v>16.7851432418752</v>
      </c>
      <c r="F109" s="9">
        <v>2528</v>
      </c>
      <c r="G109" s="9">
        <v>723.59609032978801</v>
      </c>
      <c r="H109" s="9">
        <v>0.31550484883550201</v>
      </c>
      <c r="I109" s="9">
        <v>1.3835010766292299E-59</v>
      </c>
      <c r="J109" s="9">
        <v>16.717185373160799</v>
      </c>
      <c r="K109" s="9">
        <v>2528</v>
      </c>
      <c r="L109" s="9">
        <v>725.64699269722496</v>
      </c>
      <c r="M109" s="67" t="str">
        <f t="shared" si="1"/>
        <v>linear</v>
      </c>
    </row>
    <row r="110" spans="1:13" ht="18.75">
      <c r="A110" s="134"/>
      <c r="B110" s="8" t="s">
        <v>391</v>
      </c>
      <c r="C110" s="64">
        <v>0.30221184658996397</v>
      </c>
      <c r="D110" s="9">
        <v>9.5071967520740599E-54</v>
      </c>
      <c r="E110" s="9">
        <v>15.8137203899098</v>
      </c>
      <c r="F110" s="9">
        <v>2488</v>
      </c>
      <c r="G110" s="9">
        <v>740.35413911022295</v>
      </c>
      <c r="H110" s="9">
        <v>0.292849405889133</v>
      </c>
      <c r="I110" s="9">
        <v>1.9676207672850301E-50</v>
      </c>
      <c r="J110" s="9">
        <v>15.2770538658639</v>
      </c>
      <c r="K110" s="9">
        <v>2488</v>
      </c>
      <c r="L110" s="9">
        <v>755.574217200009</v>
      </c>
      <c r="M110" s="67" t="str">
        <f t="shared" si="1"/>
        <v>linear</v>
      </c>
    </row>
    <row r="111" spans="1:13" ht="18.75">
      <c r="A111" s="134"/>
      <c r="B111" s="8" t="s">
        <v>392</v>
      </c>
      <c r="C111" s="64">
        <v>0.23825180218651601</v>
      </c>
      <c r="D111" s="9">
        <v>1.0057771882723901E-31</v>
      </c>
      <c r="E111" s="9">
        <v>11.8946675136122</v>
      </c>
      <c r="F111" s="9">
        <v>2351</v>
      </c>
      <c r="G111" s="9">
        <v>717.04680702097903</v>
      </c>
      <c r="H111" s="9">
        <v>0.25670609595216198</v>
      </c>
      <c r="I111" s="9">
        <v>1.00633949206458E-36</v>
      </c>
      <c r="J111" s="9">
        <v>12.878502009599501</v>
      </c>
      <c r="K111" s="9">
        <v>2351</v>
      </c>
      <c r="L111" s="9">
        <v>694.14980862945504</v>
      </c>
      <c r="M111" s="67" t="str">
        <f t="shared" si="1"/>
        <v>log</v>
      </c>
    </row>
    <row r="112" spans="1:13" ht="18.75">
      <c r="A112" s="134"/>
      <c r="B112" s="8" t="s">
        <v>393</v>
      </c>
      <c r="C112" s="64">
        <v>0.241727454025946</v>
      </c>
      <c r="D112" s="9">
        <v>1.8354518179282401E-32</v>
      </c>
      <c r="E112" s="9">
        <v>12.0454332017284</v>
      </c>
      <c r="F112" s="9">
        <v>2338</v>
      </c>
      <c r="G112" s="9">
        <v>757.04865055811501</v>
      </c>
      <c r="H112" s="9">
        <v>0.26494088063146498</v>
      </c>
      <c r="I112" s="9">
        <v>6.96190918878983E-39</v>
      </c>
      <c r="J112" s="9">
        <v>13.285410552738499</v>
      </c>
      <c r="K112" s="9">
        <v>2338</v>
      </c>
      <c r="L112" s="9">
        <v>727.634659439404</v>
      </c>
      <c r="M112" s="67" t="str">
        <f t="shared" si="1"/>
        <v>log</v>
      </c>
    </row>
    <row r="113" spans="1:13" ht="18.75">
      <c r="A113" s="134"/>
      <c r="B113" s="8" t="s">
        <v>394</v>
      </c>
      <c r="C113" s="64">
        <v>0.30482979013786399</v>
      </c>
      <c r="D113" s="9">
        <v>2.9907040853233199E-55</v>
      </c>
      <c r="E113" s="9">
        <v>16.0478750991916</v>
      </c>
      <c r="F113" s="9">
        <v>2514</v>
      </c>
      <c r="G113" s="9">
        <v>693.839318178913</v>
      </c>
      <c r="H113" s="9">
        <v>0.30385465009524398</v>
      </c>
      <c r="I113" s="9">
        <v>6.8273910261953797E-55</v>
      </c>
      <c r="J113" s="9">
        <v>15.9913073478484</v>
      </c>
      <c r="K113" s="9">
        <v>2514</v>
      </c>
      <c r="L113" s="9">
        <v>695.48513977965604</v>
      </c>
      <c r="M113" s="67" t="str">
        <f t="shared" si="1"/>
        <v>linear</v>
      </c>
    </row>
    <row r="114" spans="1:13" ht="18.75">
      <c r="A114" s="134"/>
      <c r="B114" s="8" t="s">
        <v>395</v>
      </c>
      <c r="C114" s="64">
        <v>0.28325960047702498</v>
      </c>
      <c r="D114" s="9">
        <v>4.51337241521035E-47</v>
      </c>
      <c r="E114" s="9">
        <v>14.717525427002199</v>
      </c>
      <c r="F114" s="9">
        <v>2483</v>
      </c>
      <c r="G114" s="9">
        <v>754.71868922932299</v>
      </c>
      <c r="H114" s="9">
        <v>0.28157836399192399</v>
      </c>
      <c r="I114" s="9">
        <v>1.63476758360651E-46</v>
      </c>
      <c r="J114" s="9">
        <v>14.6226254546951</v>
      </c>
      <c r="K114" s="9">
        <v>2483</v>
      </c>
      <c r="L114" s="9">
        <v>757.28304673222499</v>
      </c>
      <c r="M114" s="67" t="str">
        <f t="shared" si="1"/>
        <v>linear</v>
      </c>
    </row>
    <row r="115" spans="1:13" ht="18.75">
      <c r="A115" s="134"/>
      <c r="B115" s="8" t="s">
        <v>396</v>
      </c>
      <c r="C115" s="64">
        <v>0.25353716800249498</v>
      </c>
      <c r="D115" s="9">
        <v>2.3268091233546102E-37</v>
      </c>
      <c r="E115" s="9">
        <v>12.9892212504997</v>
      </c>
      <c r="F115" s="9">
        <v>2456</v>
      </c>
      <c r="G115" s="9">
        <v>811.18620950738205</v>
      </c>
      <c r="H115" s="9">
        <v>0.26052184066776501</v>
      </c>
      <c r="I115" s="9">
        <v>2.01714016952326E-39</v>
      </c>
      <c r="J115" s="9">
        <v>13.372741694340901</v>
      </c>
      <c r="K115" s="9">
        <v>2456</v>
      </c>
      <c r="L115" s="9">
        <v>801.73624715732899</v>
      </c>
      <c r="M115" s="67" t="str">
        <f t="shared" si="1"/>
        <v>log</v>
      </c>
    </row>
    <row r="116" spans="1:13" ht="18.75">
      <c r="A116" s="134"/>
      <c r="B116" s="8" t="s">
        <v>397</v>
      </c>
      <c r="C116" s="64">
        <v>0.22396337294704999</v>
      </c>
      <c r="D116" s="9">
        <v>2.0923213208563998E-28</v>
      </c>
      <c r="E116" s="9">
        <v>11.199109367381601</v>
      </c>
      <c r="F116" s="9">
        <v>2375</v>
      </c>
      <c r="G116" s="9">
        <v>782.17116699135101</v>
      </c>
      <c r="H116" s="9">
        <v>0.231898761657792</v>
      </c>
      <c r="I116" s="9">
        <v>2.1770523938656699E-30</v>
      </c>
      <c r="J116" s="9">
        <v>11.618056776718699</v>
      </c>
      <c r="K116" s="9">
        <v>2375</v>
      </c>
      <c r="L116" s="9">
        <v>773.10113997251096</v>
      </c>
      <c r="M116" s="67" t="str">
        <f t="shared" si="1"/>
        <v>log</v>
      </c>
    </row>
    <row r="117" spans="1:13" ht="18.75">
      <c r="A117" s="134"/>
      <c r="B117" s="8" t="s">
        <v>398</v>
      </c>
      <c r="C117" s="64">
        <v>0.20824734812975201</v>
      </c>
      <c r="D117" s="9">
        <v>4.4382299633848298E-26</v>
      </c>
      <c r="E117" s="9">
        <v>10.68189731645</v>
      </c>
      <c r="F117" s="9">
        <v>2517</v>
      </c>
      <c r="G117" s="9">
        <v>854.56198703785105</v>
      </c>
      <c r="H117" s="9">
        <v>0.23704174121535601</v>
      </c>
      <c r="I117" s="9">
        <v>1.64710280419077E-33</v>
      </c>
      <c r="J117" s="9">
        <v>12.2411965181649</v>
      </c>
      <c r="K117" s="9">
        <v>2517</v>
      </c>
      <c r="L117" s="9">
        <v>820.57132677244101</v>
      </c>
      <c r="M117" s="67" t="str">
        <f t="shared" si="1"/>
        <v>log</v>
      </c>
    </row>
    <row r="118" spans="1:13" ht="18.75">
      <c r="A118" s="134"/>
      <c r="B118" s="8" t="s">
        <v>399</v>
      </c>
      <c r="C118" s="64">
        <v>0.197820927956006</v>
      </c>
      <c r="D118" s="9">
        <v>3.3819284719331298E-23</v>
      </c>
      <c r="E118" s="9">
        <v>10.021602177622</v>
      </c>
      <c r="F118" s="9">
        <v>2466</v>
      </c>
      <c r="G118" s="9">
        <v>823.12875070730001</v>
      </c>
      <c r="H118" s="9">
        <v>0.235432763124898</v>
      </c>
      <c r="I118" s="9">
        <v>1.97510448646591E-32</v>
      </c>
      <c r="J118" s="9">
        <v>12.0294573500169</v>
      </c>
      <c r="K118" s="9">
        <v>2466</v>
      </c>
      <c r="L118" s="9">
        <v>780.914639925345</v>
      </c>
      <c r="M118" s="67" t="str">
        <f t="shared" si="1"/>
        <v>log</v>
      </c>
    </row>
    <row r="119" spans="1:13" ht="18.75">
      <c r="A119" s="134"/>
      <c r="B119" s="8" t="s">
        <v>400</v>
      </c>
      <c r="C119" s="64">
        <v>0.190983556085567</v>
      </c>
      <c r="D119" s="9">
        <v>1.67000684970791E-20</v>
      </c>
      <c r="E119" s="9">
        <v>9.3694649898116307</v>
      </c>
      <c r="F119" s="9">
        <v>2319</v>
      </c>
      <c r="G119" s="9">
        <v>711.33211490899305</v>
      </c>
      <c r="H119" s="9">
        <v>0.198251168766758</v>
      </c>
      <c r="I119" s="9">
        <v>5.3243070049550299E-22</v>
      </c>
      <c r="J119" s="9">
        <v>9.7403156762877803</v>
      </c>
      <c r="K119" s="9">
        <v>2319</v>
      </c>
      <c r="L119" s="9">
        <v>704.50788451611504</v>
      </c>
      <c r="M119" s="67" t="str">
        <f t="shared" si="1"/>
        <v>log</v>
      </c>
    </row>
    <row r="120" spans="1:13" ht="18.75">
      <c r="A120" s="134"/>
      <c r="B120" s="8" t="s">
        <v>401</v>
      </c>
      <c r="C120" s="64">
        <v>0.206972413085762</v>
      </c>
      <c r="D120" s="9">
        <v>8.6793548466247801E-24</v>
      </c>
      <c r="E120" s="9">
        <v>10.1677681221221</v>
      </c>
      <c r="F120" s="9">
        <v>2310</v>
      </c>
      <c r="G120" s="9">
        <v>763.41691910393797</v>
      </c>
      <c r="H120" s="9">
        <v>0.20769852973860101</v>
      </c>
      <c r="I120" s="9">
        <v>6.0141856363026798E-24</v>
      </c>
      <c r="J120" s="9">
        <v>10.205044726705699</v>
      </c>
      <c r="K120" s="9">
        <v>2310</v>
      </c>
      <c r="L120" s="9">
        <v>762.68950702252698</v>
      </c>
      <c r="M120" s="67" t="str">
        <f t="shared" si="1"/>
        <v>log</v>
      </c>
    </row>
    <row r="121" spans="1:13" ht="18.75">
      <c r="A121" s="134"/>
      <c r="B121" s="8" t="s">
        <v>402</v>
      </c>
      <c r="C121" s="64">
        <v>0.18843860502502499</v>
      </c>
      <c r="D121" s="9">
        <v>1.8707652873830701E-21</v>
      </c>
      <c r="E121" s="9">
        <v>9.5995580664695392</v>
      </c>
      <c r="F121" s="9">
        <v>2503</v>
      </c>
      <c r="G121" s="9">
        <v>830.83568870206602</v>
      </c>
      <c r="H121" s="9">
        <v>0.21828942213441299</v>
      </c>
      <c r="I121" s="9">
        <v>2.1086642013151602E-28</v>
      </c>
      <c r="J121" s="9">
        <v>11.190896648227501</v>
      </c>
      <c r="K121" s="9">
        <v>2503</v>
      </c>
      <c r="L121" s="9">
        <v>799.10219755309799</v>
      </c>
      <c r="M121" s="67" t="str">
        <f t="shared" si="1"/>
        <v>log</v>
      </c>
    </row>
    <row r="122" spans="1:13" ht="18.75">
      <c r="A122" s="134"/>
      <c r="B122" s="8" t="s">
        <v>403</v>
      </c>
      <c r="C122" s="64">
        <v>0.21715563296701401</v>
      </c>
      <c r="D122" s="9">
        <v>8.8374670969647297E-28</v>
      </c>
      <c r="E122" s="9">
        <v>11.058512161902399</v>
      </c>
      <c r="F122" s="9">
        <v>2471</v>
      </c>
      <c r="G122" s="9">
        <v>823.91408035855</v>
      </c>
      <c r="H122" s="9">
        <v>0.24649353067212601</v>
      </c>
      <c r="I122" s="9">
        <v>1.5030785676081399E-35</v>
      </c>
      <c r="J122" s="9">
        <v>12.643094705532</v>
      </c>
      <c r="K122" s="9">
        <v>2471</v>
      </c>
      <c r="L122" s="9">
        <v>788.355896871749</v>
      </c>
      <c r="M122" s="67" t="str">
        <f t="shared" si="1"/>
        <v>log</v>
      </c>
    </row>
    <row r="123" spans="1:13" ht="18.75">
      <c r="A123" s="134"/>
      <c r="B123" s="8" t="s">
        <v>404</v>
      </c>
      <c r="C123" s="64">
        <v>0.20260462632451401</v>
      </c>
      <c r="D123" s="9">
        <v>1.6336379194597601E-23</v>
      </c>
      <c r="E123" s="9">
        <v>10.0998073107588</v>
      </c>
      <c r="F123" s="9">
        <v>2383</v>
      </c>
      <c r="G123" s="9">
        <v>788.59217108899895</v>
      </c>
      <c r="H123" s="9">
        <v>0.21466891168274399</v>
      </c>
      <c r="I123" s="9">
        <v>2.9166126453121202E-26</v>
      </c>
      <c r="J123" s="9">
        <v>10.729409541602401</v>
      </c>
      <c r="K123" s="9">
        <v>2383</v>
      </c>
      <c r="L123" s="9">
        <v>776.03890648151605</v>
      </c>
      <c r="M123" s="67" t="str">
        <f t="shared" si="1"/>
        <v>log</v>
      </c>
    </row>
    <row r="124" spans="1:13" ht="18.75">
      <c r="A124" s="134"/>
      <c r="B124" s="8" t="s">
        <v>405</v>
      </c>
      <c r="C124" s="64">
        <v>0.176013016293361</v>
      </c>
      <c r="D124" s="9">
        <v>1.07280064436574E-17</v>
      </c>
      <c r="E124" s="9">
        <v>8.6346118279928703</v>
      </c>
      <c r="F124" s="9">
        <v>2332</v>
      </c>
      <c r="G124" s="9">
        <v>779.72850855124295</v>
      </c>
      <c r="H124" s="9">
        <v>0.18236975599556801</v>
      </c>
      <c r="I124" s="9">
        <v>6.6617683065433202E-19</v>
      </c>
      <c r="J124" s="9">
        <v>8.9569873351226192</v>
      </c>
      <c r="K124" s="9">
        <v>2332</v>
      </c>
      <c r="L124" s="9">
        <v>774.23485921822305</v>
      </c>
      <c r="M124" s="67" t="str">
        <f t="shared" si="1"/>
        <v>log</v>
      </c>
    </row>
    <row r="125" spans="1:13" ht="18.75">
      <c r="A125" s="134" t="s">
        <v>139</v>
      </c>
      <c r="B125" s="8" t="s">
        <v>382</v>
      </c>
      <c r="C125" s="64">
        <v>0.237023665819731</v>
      </c>
      <c r="D125" s="9">
        <v>8.0484243237500906E-34</v>
      </c>
      <c r="E125" s="9">
        <v>12.300844996068999</v>
      </c>
      <c r="F125" s="9">
        <v>2542</v>
      </c>
      <c r="G125" s="9">
        <v>1272.5009348732201</v>
      </c>
      <c r="H125" s="9">
        <v>0.26982023622801499</v>
      </c>
      <c r="I125" s="9">
        <v>1.1008950452609201E-43</v>
      </c>
      <c r="J125" s="9">
        <v>14.1278564342857</v>
      </c>
      <c r="K125" s="9">
        <v>2542</v>
      </c>
      <c r="L125" s="9">
        <v>1227.2962449797101</v>
      </c>
      <c r="M125" s="67" t="str">
        <f t="shared" si="1"/>
        <v>log</v>
      </c>
    </row>
    <row r="126" spans="1:13" ht="18.75">
      <c r="A126" s="134"/>
      <c r="B126" s="8" t="s">
        <v>383</v>
      </c>
      <c r="C126" s="64">
        <v>0.28157509081820897</v>
      </c>
      <c r="D126" s="9">
        <v>2.2357936944769701E-47</v>
      </c>
      <c r="E126" s="9">
        <v>14.763100822300499</v>
      </c>
      <c r="F126" s="9">
        <v>2531</v>
      </c>
      <c r="G126" s="9">
        <v>1182.7633924454501</v>
      </c>
      <c r="H126" s="9">
        <v>0.30868206574610701</v>
      </c>
      <c r="I126" s="9">
        <v>4.7318430547627899E-57</v>
      </c>
      <c r="J126" s="9">
        <v>16.326815434671701</v>
      </c>
      <c r="K126" s="9">
        <v>2531</v>
      </c>
      <c r="L126" s="9">
        <v>1138.35825311125</v>
      </c>
      <c r="M126" s="67" t="str">
        <f t="shared" si="1"/>
        <v>log</v>
      </c>
    </row>
    <row r="127" spans="1:13" ht="18.75">
      <c r="A127" s="134"/>
      <c r="B127" s="8" t="s">
        <v>384</v>
      </c>
      <c r="C127" s="64">
        <v>0.25048241659410397</v>
      </c>
      <c r="D127" s="9">
        <v>2.08715303344558E-36</v>
      </c>
      <c r="E127" s="9">
        <v>12.8091170037755</v>
      </c>
      <c r="F127" s="9">
        <v>2451</v>
      </c>
      <c r="G127" s="9">
        <v>1142.99084446549</v>
      </c>
      <c r="H127" s="9">
        <v>0.27635960550844002</v>
      </c>
      <c r="I127" s="9">
        <v>3.0116314653957802E-44</v>
      </c>
      <c r="J127" s="9">
        <v>14.2363380916455</v>
      </c>
      <c r="K127" s="9">
        <v>2451</v>
      </c>
      <c r="L127" s="9">
        <v>1107.0479097969001</v>
      </c>
      <c r="M127" s="67" t="str">
        <f t="shared" si="1"/>
        <v>log</v>
      </c>
    </row>
    <row r="128" spans="1:13" ht="18.75">
      <c r="A128" s="134"/>
      <c r="B128" s="8" t="s">
        <v>385</v>
      </c>
      <c r="C128" s="64">
        <v>0.28129567661721999</v>
      </c>
      <c r="D128" s="9">
        <v>1.06306835006784E-45</v>
      </c>
      <c r="E128" s="9">
        <v>14.4885519305122</v>
      </c>
      <c r="F128" s="9">
        <v>2443</v>
      </c>
      <c r="G128" s="9">
        <v>1094.7001018077699</v>
      </c>
      <c r="H128" s="9">
        <v>0.28783477817021103</v>
      </c>
      <c r="I128" s="9">
        <v>7.3861501600153405E-48</v>
      </c>
      <c r="J128" s="9">
        <v>14.8554066790068</v>
      </c>
      <c r="K128" s="9">
        <v>2443</v>
      </c>
      <c r="L128" s="9">
        <v>1084.7988932099399</v>
      </c>
      <c r="M128" s="67" t="str">
        <f t="shared" si="1"/>
        <v>log</v>
      </c>
    </row>
    <row r="129" spans="1:13" ht="18.75">
      <c r="A129" s="134"/>
      <c r="B129" s="8" t="s">
        <v>386</v>
      </c>
      <c r="C129" s="64">
        <v>0.237023665819731</v>
      </c>
      <c r="D129" s="9">
        <v>8.0484243237500906E-34</v>
      </c>
      <c r="E129" s="9">
        <v>12.300844996068999</v>
      </c>
      <c r="F129" s="9">
        <v>2542</v>
      </c>
      <c r="G129" s="9">
        <v>1272.5009348732201</v>
      </c>
      <c r="H129" s="9">
        <v>0.26982023622801499</v>
      </c>
      <c r="I129" s="9">
        <v>1.1008950452609201E-43</v>
      </c>
      <c r="J129" s="9">
        <v>14.1278564342857</v>
      </c>
      <c r="K129" s="9">
        <v>2542</v>
      </c>
      <c r="L129" s="9">
        <v>1227.2962449797101</v>
      </c>
      <c r="M129" s="67" t="str">
        <f t="shared" si="1"/>
        <v>log</v>
      </c>
    </row>
    <row r="130" spans="1:13" ht="18.75">
      <c r="A130" s="134"/>
      <c r="B130" s="8" t="s">
        <v>387</v>
      </c>
      <c r="C130" s="64">
        <v>0.28157509081820897</v>
      </c>
      <c r="D130" s="9">
        <v>2.2357936944769701E-47</v>
      </c>
      <c r="E130" s="9">
        <v>14.763100822300499</v>
      </c>
      <c r="F130" s="9">
        <v>2531</v>
      </c>
      <c r="G130" s="9">
        <v>1182.7633924454501</v>
      </c>
      <c r="H130" s="9">
        <v>0.30868206574610701</v>
      </c>
      <c r="I130" s="9">
        <v>4.7318430547627899E-57</v>
      </c>
      <c r="J130" s="9">
        <v>16.326815434671701</v>
      </c>
      <c r="K130" s="9">
        <v>2531</v>
      </c>
      <c r="L130" s="9">
        <v>1138.35825311125</v>
      </c>
      <c r="M130" s="67" t="str">
        <f t="shared" si="1"/>
        <v>log</v>
      </c>
    </row>
    <row r="131" spans="1:13" ht="18.75">
      <c r="A131" s="134"/>
      <c r="B131" s="8" t="s">
        <v>388</v>
      </c>
      <c r="C131" s="64">
        <v>0.25048241659410397</v>
      </c>
      <c r="D131" s="9">
        <v>2.08715303344558E-36</v>
      </c>
      <c r="E131" s="9">
        <v>12.8091170037755</v>
      </c>
      <c r="F131" s="9">
        <v>2451</v>
      </c>
      <c r="G131" s="9">
        <v>1142.99084446549</v>
      </c>
      <c r="H131" s="9">
        <v>0.27635960550844002</v>
      </c>
      <c r="I131" s="9">
        <v>3.0116314653957802E-44</v>
      </c>
      <c r="J131" s="9">
        <v>14.2363380916455</v>
      </c>
      <c r="K131" s="9">
        <v>2451</v>
      </c>
      <c r="L131" s="9">
        <v>1107.0479097969001</v>
      </c>
      <c r="M131" s="67" t="str">
        <f t="shared" si="1"/>
        <v>log</v>
      </c>
    </row>
    <row r="132" spans="1:13" ht="18.75">
      <c r="A132" s="134"/>
      <c r="B132" s="8" t="s">
        <v>389</v>
      </c>
      <c r="C132" s="64">
        <v>0.28129567661721999</v>
      </c>
      <c r="D132" s="9">
        <v>1.06306835006784E-45</v>
      </c>
      <c r="E132" s="9">
        <v>14.4885519305122</v>
      </c>
      <c r="F132" s="9">
        <v>2443</v>
      </c>
      <c r="G132" s="9">
        <v>1094.7001018077699</v>
      </c>
      <c r="H132" s="9">
        <v>0.28783477817021103</v>
      </c>
      <c r="I132" s="9">
        <v>7.3861501600153405E-48</v>
      </c>
      <c r="J132" s="9">
        <v>14.8554066790068</v>
      </c>
      <c r="K132" s="9">
        <v>2443</v>
      </c>
      <c r="L132" s="9">
        <v>1084.7988932099399</v>
      </c>
      <c r="M132" s="67" t="str">
        <f t="shared" si="1"/>
        <v>log</v>
      </c>
    </row>
    <row r="133" spans="1:13" ht="18.75">
      <c r="A133" s="134"/>
      <c r="B133" s="8" t="s">
        <v>390</v>
      </c>
      <c r="C133" s="64">
        <v>0.26427515590448902</v>
      </c>
      <c r="D133" s="9">
        <v>2.9844907154975698E-41</v>
      </c>
      <c r="E133" s="9">
        <v>13.700860024051</v>
      </c>
      <c r="F133" s="9">
        <v>2500</v>
      </c>
      <c r="G133" s="9">
        <v>1198.4928613183499</v>
      </c>
      <c r="H133" s="9">
        <v>0.281014566616822</v>
      </c>
      <c r="I133" s="9">
        <v>1.24421725275144E-46</v>
      </c>
      <c r="J133" s="9">
        <v>14.6406971417421</v>
      </c>
      <c r="K133" s="9">
        <v>2500</v>
      </c>
      <c r="L133" s="9">
        <v>1173.8189823335199</v>
      </c>
      <c r="M133" s="67" t="str">
        <f t="shared" si="1"/>
        <v>log</v>
      </c>
    </row>
    <row r="134" spans="1:13" ht="18.75">
      <c r="A134" s="134"/>
      <c r="B134" s="8" t="s">
        <v>391</v>
      </c>
      <c r="C134" s="64">
        <v>0.29222335952029399</v>
      </c>
      <c r="D134" s="9">
        <v>6.3579765602105198E-50</v>
      </c>
      <c r="E134" s="9">
        <v>15.1953280755311</v>
      </c>
      <c r="F134" s="9">
        <v>2473</v>
      </c>
      <c r="G134" s="9">
        <v>1123.92104330949</v>
      </c>
      <c r="H134" s="9">
        <v>0.31129127742900697</v>
      </c>
      <c r="I134" s="9">
        <v>9.4737600705769402E-57</v>
      </c>
      <c r="J134" s="9">
        <v>16.289645454874801</v>
      </c>
      <c r="K134" s="9">
        <v>2473</v>
      </c>
      <c r="L134" s="9">
        <v>1092.58247883441</v>
      </c>
      <c r="M134" s="67" t="str">
        <f t="shared" ref="M134:M197" si="2">IF(L134&lt;G134,"log","linear")</f>
        <v>log</v>
      </c>
    </row>
    <row r="135" spans="1:13" ht="18.75">
      <c r="A135" s="134"/>
      <c r="B135" s="8" t="s">
        <v>392</v>
      </c>
      <c r="C135" s="64">
        <v>0.241526688300921</v>
      </c>
      <c r="D135" s="9">
        <v>1.5310060953586599E-32</v>
      </c>
      <c r="E135" s="9">
        <v>12.0605188285853</v>
      </c>
      <c r="F135" s="9">
        <v>2348</v>
      </c>
      <c r="G135" s="9">
        <v>1065.5307039530601</v>
      </c>
      <c r="H135" s="9">
        <v>0.28003732786053398</v>
      </c>
      <c r="I135" s="9">
        <v>1.34422882433979E-43</v>
      </c>
      <c r="J135" s="9">
        <v>14.1350927930794</v>
      </c>
      <c r="K135" s="9">
        <v>2348</v>
      </c>
      <c r="L135" s="9">
        <v>1014.8627563196</v>
      </c>
      <c r="M135" s="67" t="str">
        <f t="shared" si="2"/>
        <v>log</v>
      </c>
    </row>
    <row r="136" spans="1:13" ht="18.75">
      <c r="A136" s="134"/>
      <c r="B136" s="8" t="s">
        <v>393</v>
      </c>
      <c r="C136" s="64">
        <v>0.27880657389846297</v>
      </c>
      <c r="D136" s="9">
        <v>5.7284429502758802E-43</v>
      </c>
      <c r="E136" s="9">
        <v>14.0257187425574</v>
      </c>
      <c r="F136" s="9">
        <v>2334</v>
      </c>
      <c r="G136" s="9">
        <v>1006.90518037835</v>
      </c>
      <c r="H136" s="9">
        <v>0.30701986069119402</v>
      </c>
      <c r="I136" s="9">
        <v>3.5594256704014098E-52</v>
      </c>
      <c r="J136" s="9">
        <v>15.5853086958817</v>
      </c>
      <c r="K136" s="9">
        <v>2334</v>
      </c>
      <c r="L136" s="9">
        <v>964.66169221581799</v>
      </c>
      <c r="M136" s="67" t="str">
        <f t="shared" si="2"/>
        <v>log</v>
      </c>
    </row>
    <row r="137" spans="1:13" ht="18.75">
      <c r="A137" s="134"/>
      <c r="B137" s="8" t="s">
        <v>394</v>
      </c>
      <c r="C137" s="64">
        <v>0.25507421732137497</v>
      </c>
      <c r="D137" s="9">
        <v>2.80644485805779E-38</v>
      </c>
      <c r="E137" s="9">
        <v>13.158323025083</v>
      </c>
      <c r="F137" s="9">
        <v>2488</v>
      </c>
      <c r="G137" s="9">
        <v>1188.56408414661</v>
      </c>
      <c r="H137" s="9">
        <v>0.26559802217612799</v>
      </c>
      <c r="I137" s="9">
        <v>1.7994166849567099E-41</v>
      </c>
      <c r="J137" s="9">
        <v>13.741533850848899</v>
      </c>
      <c r="K137" s="9">
        <v>2488</v>
      </c>
      <c r="L137" s="9">
        <v>1173.9278310233899</v>
      </c>
      <c r="M137" s="67" t="str">
        <f t="shared" si="2"/>
        <v>log</v>
      </c>
    </row>
    <row r="138" spans="1:13" ht="18.75">
      <c r="A138" s="134"/>
      <c r="B138" s="8" t="s">
        <v>395</v>
      </c>
      <c r="C138" s="64">
        <v>0.259448906777976</v>
      </c>
      <c r="D138" s="9">
        <v>3.0805878424482203E-39</v>
      </c>
      <c r="E138" s="9">
        <v>13.3380553804356</v>
      </c>
      <c r="F138" s="9">
        <v>2465</v>
      </c>
      <c r="G138" s="9">
        <v>1161.0186459268</v>
      </c>
      <c r="H138" s="9">
        <v>0.29308282746500702</v>
      </c>
      <c r="I138" s="9">
        <v>4.6060444221259701E-50</v>
      </c>
      <c r="J138" s="9">
        <v>15.2195354487967</v>
      </c>
      <c r="K138" s="9">
        <v>2465</v>
      </c>
      <c r="L138" s="9">
        <v>1111.3672671188499</v>
      </c>
      <c r="M138" s="67" t="str">
        <f t="shared" si="2"/>
        <v>log</v>
      </c>
    </row>
    <row r="139" spans="1:13" ht="18.75">
      <c r="A139" s="134"/>
      <c r="B139" s="8" t="s">
        <v>396</v>
      </c>
      <c r="C139" s="64">
        <v>0.274424948153426</v>
      </c>
      <c r="D139" s="9">
        <v>1.3479472969928899E-43</v>
      </c>
      <c r="E139" s="9">
        <v>14.1227632994778</v>
      </c>
      <c r="F139" s="9">
        <v>2449</v>
      </c>
      <c r="G139" s="9">
        <v>1122.74065983527</v>
      </c>
      <c r="H139" s="9">
        <v>0.30393098467024299</v>
      </c>
      <c r="I139" s="9">
        <v>1.51324991781026E-53</v>
      </c>
      <c r="J139" s="9">
        <v>15.787592783781299</v>
      </c>
      <c r="K139" s="9">
        <v>2449</v>
      </c>
      <c r="L139" s="9">
        <v>1077.0853445473799</v>
      </c>
      <c r="M139" s="67" t="str">
        <f t="shared" si="2"/>
        <v>log</v>
      </c>
    </row>
    <row r="140" spans="1:13" ht="18.75">
      <c r="A140" s="134"/>
      <c r="B140" s="8" t="s">
        <v>397</v>
      </c>
      <c r="C140" s="64">
        <v>0.234302965839875</v>
      </c>
      <c r="D140" s="9">
        <v>6.0806401884131901E-31</v>
      </c>
      <c r="E140" s="9">
        <v>11.7330950868194</v>
      </c>
      <c r="F140" s="9">
        <v>2370</v>
      </c>
      <c r="G140" s="9">
        <v>1089.6841620016501</v>
      </c>
      <c r="H140" s="9">
        <v>0.27533929131441998</v>
      </c>
      <c r="I140" s="9">
        <v>1.5797418361487799E-42</v>
      </c>
      <c r="J140" s="9">
        <v>13.943189702313401</v>
      </c>
      <c r="K140" s="9">
        <v>2370</v>
      </c>
      <c r="L140" s="9">
        <v>1036.60550522785</v>
      </c>
      <c r="M140" s="67" t="str">
        <f t="shared" si="2"/>
        <v>log</v>
      </c>
    </row>
    <row r="141" spans="1:13" ht="18.75">
      <c r="A141" s="134"/>
      <c r="B141" s="8" t="s">
        <v>398</v>
      </c>
      <c r="C141" s="64">
        <v>0.193816562320799</v>
      </c>
      <c r="D141" s="9">
        <v>1.6517025039548701E-22</v>
      </c>
      <c r="E141" s="9">
        <v>9.8563836332510792</v>
      </c>
      <c r="F141" s="9">
        <v>2489</v>
      </c>
      <c r="G141" s="9">
        <v>1274.0468692265699</v>
      </c>
      <c r="H141" s="9">
        <v>0.23261013404599901</v>
      </c>
      <c r="I141" s="9">
        <v>5.87991969937622E-32</v>
      </c>
      <c r="J141" s="9">
        <v>11.932190628533901</v>
      </c>
      <c r="K141" s="9">
        <v>2489</v>
      </c>
      <c r="L141" s="9">
        <v>1230.85859918101</v>
      </c>
      <c r="M141" s="67" t="str">
        <f t="shared" si="2"/>
        <v>log</v>
      </c>
    </row>
    <row r="142" spans="1:13" ht="18.75">
      <c r="A142" s="134"/>
      <c r="B142" s="8" t="s">
        <v>399</v>
      </c>
      <c r="C142" s="64">
        <v>0.245074937123307</v>
      </c>
      <c r="D142" s="9">
        <v>6.8374537294524005E-35</v>
      </c>
      <c r="E142" s="9">
        <v>12.517265539298601</v>
      </c>
      <c r="F142" s="9">
        <v>2452</v>
      </c>
      <c r="G142" s="9">
        <v>1165.6552364418901</v>
      </c>
      <c r="H142" s="9">
        <v>0.27515798668170899</v>
      </c>
      <c r="I142" s="9">
        <v>7.0021972419035196E-44</v>
      </c>
      <c r="J142" s="9">
        <v>14.172245907791201</v>
      </c>
      <c r="K142" s="9">
        <v>2452</v>
      </c>
      <c r="L142" s="9">
        <v>1124.4515754061699</v>
      </c>
      <c r="M142" s="67" t="str">
        <f t="shared" si="2"/>
        <v>log</v>
      </c>
    </row>
    <row r="143" spans="1:13" ht="18.75">
      <c r="A143" s="134"/>
      <c r="B143" s="8" t="s">
        <v>400</v>
      </c>
      <c r="C143" s="64">
        <v>0.19907512819591699</v>
      </c>
      <c r="D143" s="9">
        <v>3.7973998877566198E-22</v>
      </c>
      <c r="E143" s="9">
        <v>9.7761350869750707</v>
      </c>
      <c r="F143" s="9">
        <v>2316</v>
      </c>
      <c r="G143" s="9">
        <v>1073.3410380257701</v>
      </c>
      <c r="H143" s="9">
        <v>0.21866181892285</v>
      </c>
      <c r="I143" s="9">
        <v>1.7237106269323501E-26</v>
      </c>
      <c r="J143" s="9">
        <v>10.784030512526099</v>
      </c>
      <c r="K143" s="9">
        <v>2316</v>
      </c>
      <c r="L143" s="9">
        <v>1053.5076984473999</v>
      </c>
      <c r="M143" s="67" t="str">
        <f t="shared" si="2"/>
        <v>log</v>
      </c>
    </row>
    <row r="144" spans="1:13" ht="18.75">
      <c r="A144" s="134"/>
      <c r="B144" s="8" t="s">
        <v>401</v>
      </c>
      <c r="C144" s="64">
        <v>0.270920641044952</v>
      </c>
      <c r="D144" s="9">
        <v>4.1037288422530201E-40</v>
      </c>
      <c r="E144" s="9">
        <v>13.515282502089599</v>
      </c>
      <c r="F144" s="9">
        <v>2306</v>
      </c>
      <c r="G144" s="9">
        <v>995.48623377583897</v>
      </c>
      <c r="H144" s="9">
        <v>0.272052569322914</v>
      </c>
      <c r="I144" s="9">
        <v>1.9016961072607902E-40</v>
      </c>
      <c r="J144" s="9">
        <v>13.5762536919017</v>
      </c>
      <c r="K144" s="9">
        <v>2306</v>
      </c>
      <c r="L144" s="9">
        <v>993.95485031575595</v>
      </c>
      <c r="M144" s="67" t="str">
        <f t="shared" si="2"/>
        <v>log</v>
      </c>
    </row>
    <row r="145" spans="1:13" ht="18.75">
      <c r="A145" s="134"/>
      <c r="B145" s="8" t="s">
        <v>402</v>
      </c>
      <c r="C145" s="64">
        <v>0.208358371840134</v>
      </c>
      <c r="D145" s="9">
        <v>1.02208548070843E-25</v>
      </c>
      <c r="E145" s="9">
        <v>10.602585151526901</v>
      </c>
      <c r="F145" s="9">
        <v>2477</v>
      </c>
      <c r="G145" s="9">
        <v>1236.1091878423499</v>
      </c>
      <c r="H145" s="9">
        <v>0.24084482860633899</v>
      </c>
      <c r="I145" s="9">
        <v>4.7739844939366904E-34</v>
      </c>
      <c r="J145" s="9">
        <v>12.350266069926899</v>
      </c>
      <c r="K145" s="9">
        <v>2477</v>
      </c>
      <c r="L145" s="9">
        <v>1197.9998648036601</v>
      </c>
      <c r="M145" s="67" t="str">
        <f t="shared" si="2"/>
        <v>log</v>
      </c>
    </row>
    <row r="146" spans="1:13" ht="18.75">
      <c r="A146" s="134"/>
      <c r="B146" s="8" t="s">
        <v>403</v>
      </c>
      <c r="C146" s="64">
        <v>0.24883925150188599</v>
      </c>
      <c r="D146" s="9">
        <v>5.5741279438656501E-36</v>
      </c>
      <c r="E146" s="9">
        <v>12.727305017398599</v>
      </c>
      <c r="F146" s="9">
        <v>2454</v>
      </c>
      <c r="G146" s="9">
        <v>1161.52665570007</v>
      </c>
      <c r="H146" s="9">
        <v>0.28265557088232901</v>
      </c>
      <c r="I146" s="9">
        <v>2.4134924600996398E-46</v>
      </c>
      <c r="J146" s="9">
        <v>14.5974144195098</v>
      </c>
      <c r="K146" s="9">
        <v>2454</v>
      </c>
      <c r="L146" s="9">
        <v>1114.01410336923</v>
      </c>
      <c r="M146" s="67" t="str">
        <f t="shared" si="2"/>
        <v>log</v>
      </c>
    </row>
    <row r="147" spans="1:13" ht="18.75">
      <c r="A147" s="134"/>
      <c r="B147" s="8" t="s">
        <v>404</v>
      </c>
      <c r="C147" s="64">
        <v>0.24030725674878001</v>
      </c>
      <c r="D147" s="9">
        <v>1.3426883648251999E-32</v>
      </c>
      <c r="E147" s="9">
        <v>12.0697380668188</v>
      </c>
      <c r="F147" s="9">
        <v>2377</v>
      </c>
      <c r="G147" s="9">
        <v>1084.2196815886</v>
      </c>
      <c r="H147" s="9">
        <v>0.264380745920828</v>
      </c>
      <c r="I147" s="9">
        <v>2.4451289727140201E-39</v>
      </c>
      <c r="J147" s="9">
        <v>13.3653068360736</v>
      </c>
      <c r="K147" s="9">
        <v>2377</v>
      </c>
      <c r="L147" s="9">
        <v>1053.3448708744099</v>
      </c>
      <c r="M147" s="67" t="str">
        <f t="shared" si="2"/>
        <v>log</v>
      </c>
    </row>
    <row r="148" spans="1:13" ht="18.75">
      <c r="A148" s="134"/>
      <c r="B148" s="8" t="s">
        <v>405</v>
      </c>
      <c r="C148" s="64">
        <v>0.25785359799502799</v>
      </c>
      <c r="D148" s="9">
        <v>1.13194508430688E-36</v>
      </c>
      <c r="E148" s="9">
        <v>12.8711754298256</v>
      </c>
      <c r="F148" s="9">
        <v>2326</v>
      </c>
      <c r="G148" s="9">
        <v>1013.74318891852</v>
      </c>
      <c r="H148" s="9">
        <v>0.266990540513248</v>
      </c>
      <c r="I148" s="9">
        <v>2.73884852356202E-39</v>
      </c>
      <c r="J148" s="9">
        <v>13.361624231283001</v>
      </c>
      <c r="K148" s="9">
        <v>2326</v>
      </c>
      <c r="L148" s="9">
        <v>1001.7533755531</v>
      </c>
      <c r="M148" s="67" t="str">
        <f t="shared" si="2"/>
        <v>log</v>
      </c>
    </row>
    <row r="149" spans="1:13" ht="18.75">
      <c r="A149" s="134" t="s">
        <v>76</v>
      </c>
      <c r="B149" s="8" t="s">
        <v>382</v>
      </c>
      <c r="C149" s="64">
        <v>0.224741842705863</v>
      </c>
      <c r="D149" s="9">
        <v>8.2781969724271501E-31</v>
      </c>
      <c r="E149" s="9">
        <v>11.6924372810689</v>
      </c>
      <c r="F149" s="9">
        <v>2570</v>
      </c>
      <c r="G149" s="9">
        <v>1030.6233537949099</v>
      </c>
      <c r="H149" s="9">
        <v>0.25842747188669102</v>
      </c>
      <c r="I149" s="9">
        <v>1.61773444729586E-40</v>
      </c>
      <c r="J149" s="9">
        <v>13.5617061199397</v>
      </c>
      <c r="K149" s="9">
        <v>2570</v>
      </c>
      <c r="L149" s="9">
        <v>986.15273205145797</v>
      </c>
      <c r="M149" s="67" t="str">
        <f t="shared" si="2"/>
        <v>log</v>
      </c>
    </row>
    <row r="150" spans="1:13" ht="18.75">
      <c r="A150" s="134"/>
      <c r="B150" s="8" t="s">
        <v>383</v>
      </c>
      <c r="C150" s="64">
        <v>0.23964267071760101</v>
      </c>
      <c r="D150" s="9">
        <v>1.0671027884849399E-34</v>
      </c>
      <c r="E150" s="9">
        <v>12.471894588748301</v>
      </c>
      <c r="F150" s="9">
        <v>2553</v>
      </c>
      <c r="G150" s="9">
        <v>978.40546946048903</v>
      </c>
      <c r="H150" s="9">
        <v>0.26028679129125498</v>
      </c>
      <c r="I150" s="9">
        <v>7.7477875473797895E-41</v>
      </c>
      <c r="J150" s="9">
        <v>13.621067900345601</v>
      </c>
      <c r="K150" s="9">
        <v>2553</v>
      </c>
      <c r="L150" s="9">
        <v>950.27543116049401</v>
      </c>
      <c r="M150" s="67" t="str">
        <f t="shared" si="2"/>
        <v>log</v>
      </c>
    </row>
    <row r="151" spans="1:13" ht="18.75">
      <c r="A151" s="134"/>
      <c r="B151" s="8" t="s">
        <v>384</v>
      </c>
      <c r="C151" s="64">
        <v>0.226093822241241</v>
      </c>
      <c r="D151" s="9">
        <v>5.63405859490006E-30</v>
      </c>
      <c r="E151" s="9">
        <v>11.5260161347218</v>
      </c>
      <c r="F151" s="9">
        <v>2466</v>
      </c>
      <c r="G151" s="9">
        <v>930.598168524333</v>
      </c>
      <c r="H151" s="9">
        <v>0.24213784991304901</v>
      </c>
      <c r="I151" s="9">
        <v>2.9184503500710499E-34</v>
      </c>
      <c r="J151" s="9">
        <v>12.393078803226199</v>
      </c>
      <c r="K151" s="9">
        <v>2466</v>
      </c>
      <c r="L151" s="9">
        <v>910.98118687097997</v>
      </c>
      <c r="M151" s="67" t="str">
        <f t="shared" si="2"/>
        <v>log</v>
      </c>
    </row>
    <row r="152" spans="1:13" ht="18.75">
      <c r="A152" s="134"/>
      <c r="B152" s="8" t="s">
        <v>385</v>
      </c>
      <c r="C152" s="64">
        <v>0.22966702363925001</v>
      </c>
      <c r="D152" s="9">
        <v>8.5305999173025103E-31</v>
      </c>
      <c r="E152" s="9">
        <v>11.6968309272428</v>
      </c>
      <c r="F152" s="9">
        <v>2457</v>
      </c>
      <c r="G152" s="9">
        <v>916.96532044719299</v>
      </c>
      <c r="H152" s="9">
        <v>0.24633015101879299</v>
      </c>
      <c r="I152" s="9">
        <v>2.5988477609586201E-35</v>
      </c>
      <c r="J152" s="9">
        <v>12.598331445399699</v>
      </c>
      <c r="K152" s="9">
        <v>2457</v>
      </c>
      <c r="L152" s="9">
        <v>896.28877363626896</v>
      </c>
      <c r="M152" s="67" t="str">
        <f t="shared" si="2"/>
        <v>log</v>
      </c>
    </row>
    <row r="153" spans="1:13" ht="18.75">
      <c r="A153" s="134"/>
      <c r="B153" s="8" t="s">
        <v>386</v>
      </c>
      <c r="C153" s="64">
        <v>0.224741842705863</v>
      </c>
      <c r="D153" s="9">
        <v>8.2781969724271501E-31</v>
      </c>
      <c r="E153" s="9">
        <v>11.6924372810689</v>
      </c>
      <c r="F153" s="9">
        <v>2570</v>
      </c>
      <c r="G153" s="9">
        <v>1030.6233537949099</v>
      </c>
      <c r="H153" s="9">
        <v>0.25842747188669102</v>
      </c>
      <c r="I153" s="9">
        <v>1.61773444729586E-40</v>
      </c>
      <c r="J153" s="9">
        <v>13.5617061199397</v>
      </c>
      <c r="K153" s="9">
        <v>2570</v>
      </c>
      <c r="L153" s="9">
        <v>986.15273205145797</v>
      </c>
      <c r="M153" s="67" t="str">
        <f t="shared" si="2"/>
        <v>log</v>
      </c>
    </row>
    <row r="154" spans="1:13" ht="18.75">
      <c r="A154" s="134"/>
      <c r="B154" s="8" t="s">
        <v>387</v>
      </c>
      <c r="C154" s="64">
        <v>0.23964267071760101</v>
      </c>
      <c r="D154" s="9">
        <v>1.0671027884849399E-34</v>
      </c>
      <c r="E154" s="9">
        <v>12.471894588748301</v>
      </c>
      <c r="F154" s="9">
        <v>2553</v>
      </c>
      <c r="G154" s="9">
        <v>978.40546946048903</v>
      </c>
      <c r="H154" s="9">
        <v>0.26028679129125498</v>
      </c>
      <c r="I154" s="9">
        <v>7.7477875473797895E-41</v>
      </c>
      <c r="J154" s="9">
        <v>13.621067900345601</v>
      </c>
      <c r="K154" s="9">
        <v>2553</v>
      </c>
      <c r="L154" s="9">
        <v>950.27543116049401</v>
      </c>
      <c r="M154" s="67" t="str">
        <f t="shared" si="2"/>
        <v>log</v>
      </c>
    </row>
    <row r="155" spans="1:13" ht="18.75">
      <c r="A155" s="134"/>
      <c r="B155" s="8" t="s">
        <v>388</v>
      </c>
      <c r="C155" s="64">
        <v>0.226093822241241</v>
      </c>
      <c r="D155" s="9">
        <v>5.63405859490006E-30</v>
      </c>
      <c r="E155" s="9">
        <v>11.5260161347218</v>
      </c>
      <c r="F155" s="9">
        <v>2466</v>
      </c>
      <c r="G155" s="9">
        <v>930.598168524333</v>
      </c>
      <c r="H155" s="9">
        <v>0.24213784991304901</v>
      </c>
      <c r="I155" s="9">
        <v>2.9184503500710499E-34</v>
      </c>
      <c r="J155" s="9">
        <v>12.393078803226199</v>
      </c>
      <c r="K155" s="9">
        <v>2466</v>
      </c>
      <c r="L155" s="9">
        <v>910.98118687097997</v>
      </c>
      <c r="M155" s="67" t="str">
        <f t="shared" si="2"/>
        <v>log</v>
      </c>
    </row>
    <row r="156" spans="1:13" ht="18.75">
      <c r="A156" s="134"/>
      <c r="B156" s="8" t="s">
        <v>389</v>
      </c>
      <c r="C156" s="64">
        <v>0.22966702363925001</v>
      </c>
      <c r="D156" s="9">
        <v>8.5305999173025103E-31</v>
      </c>
      <c r="E156" s="9">
        <v>11.6968309272428</v>
      </c>
      <c r="F156" s="9">
        <v>2457</v>
      </c>
      <c r="G156" s="9">
        <v>916.96532044719299</v>
      </c>
      <c r="H156" s="9">
        <v>0.24633015101879299</v>
      </c>
      <c r="I156" s="9">
        <v>2.5988477609586201E-35</v>
      </c>
      <c r="J156" s="9">
        <v>12.598331445399699</v>
      </c>
      <c r="K156" s="9">
        <v>2457</v>
      </c>
      <c r="L156" s="9">
        <v>896.28877363626896</v>
      </c>
      <c r="M156" s="67" t="str">
        <f t="shared" si="2"/>
        <v>log</v>
      </c>
    </row>
    <row r="157" spans="1:13" ht="18.75">
      <c r="A157" s="134"/>
      <c r="B157" s="8" t="s">
        <v>390</v>
      </c>
      <c r="C157" s="64">
        <v>0.29101882979006499</v>
      </c>
      <c r="D157" s="9">
        <v>1.5645649296962899E-50</v>
      </c>
      <c r="E157" s="9">
        <v>15.2881214593826</v>
      </c>
      <c r="F157" s="9">
        <v>2526</v>
      </c>
      <c r="G157" s="9">
        <v>886.46377186716302</v>
      </c>
      <c r="H157" s="9">
        <v>0.29310681276601902</v>
      </c>
      <c r="I157" s="9">
        <v>2.88361256588088E-51</v>
      </c>
      <c r="J157" s="9">
        <v>15.408078703506</v>
      </c>
      <c r="K157" s="9">
        <v>2526</v>
      </c>
      <c r="L157" s="9">
        <v>883.09297543262096</v>
      </c>
      <c r="M157" s="67" t="str">
        <f t="shared" si="2"/>
        <v>log</v>
      </c>
    </row>
    <row r="158" spans="1:13" ht="18.75">
      <c r="A158" s="134"/>
      <c r="B158" s="8" t="s">
        <v>391</v>
      </c>
      <c r="C158" s="64">
        <v>0.30356705802620998</v>
      </c>
      <c r="D158" s="9">
        <v>3.0746242963793201E-54</v>
      </c>
      <c r="E158" s="9">
        <v>15.891814553511001</v>
      </c>
      <c r="F158" s="9">
        <v>2488</v>
      </c>
      <c r="G158" s="9">
        <v>829.03546486736695</v>
      </c>
      <c r="H158" s="9">
        <v>0.29246064465162402</v>
      </c>
      <c r="I158" s="9">
        <v>2.68511371681548E-50</v>
      </c>
      <c r="J158" s="9">
        <v>15.2548751043976</v>
      </c>
      <c r="K158" s="9">
        <v>2488</v>
      </c>
      <c r="L158" s="9">
        <v>847.12587301778001</v>
      </c>
      <c r="M158" s="67" t="str">
        <f t="shared" si="2"/>
        <v>linear</v>
      </c>
    </row>
    <row r="159" spans="1:13" ht="18.75">
      <c r="A159" s="134"/>
      <c r="B159" s="8" t="s">
        <v>392</v>
      </c>
      <c r="C159" s="64">
        <v>0.24701054449379301</v>
      </c>
      <c r="D159" s="9">
        <v>4.6523610565796001E-34</v>
      </c>
      <c r="E159" s="9">
        <v>12.362452658808399</v>
      </c>
      <c r="F159" s="9">
        <v>2352</v>
      </c>
      <c r="G159" s="9">
        <v>800.97910316166599</v>
      </c>
      <c r="H159" s="9">
        <v>0.26184797342673599</v>
      </c>
      <c r="I159" s="9">
        <v>3.3067977435596801E-38</v>
      </c>
      <c r="J159" s="9">
        <v>13.158047511613599</v>
      </c>
      <c r="K159" s="9">
        <v>2352</v>
      </c>
      <c r="L159" s="9">
        <v>781.97466460433702</v>
      </c>
      <c r="M159" s="67" t="str">
        <f t="shared" si="2"/>
        <v>log</v>
      </c>
    </row>
    <row r="160" spans="1:13" ht="18.75">
      <c r="A160" s="134"/>
      <c r="B160" s="8" t="s">
        <v>393</v>
      </c>
      <c r="C160" s="64">
        <v>0.24851020651949299</v>
      </c>
      <c r="D160" s="9">
        <v>2.5941748843526E-34</v>
      </c>
      <c r="E160" s="9">
        <v>12.4133026857122</v>
      </c>
      <c r="F160" s="9">
        <v>2341</v>
      </c>
      <c r="G160" s="9">
        <v>787.84511687646898</v>
      </c>
      <c r="H160" s="9">
        <v>0.27266026695677098</v>
      </c>
      <c r="I160" s="9">
        <v>3.2268734770785401E-41</v>
      </c>
      <c r="J160" s="9">
        <v>13.7119008206743</v>
      </c>
      <c r="K160" s="9">
        <v>2341</v>
      </c>
      <c r="L160" s="9">
        <v>756.20161625554704</v>
      </c>
      <c r="M160" s="67" t="str">
        <f t="shared" si="2"/>
        <v>log</v>
      </c>
    </row>
    <row r="161" spans="1:13" ht="18.75">
      <c r="A161" s="134"/>
      <c r="B161" s="8" t="s">
        <v>394</v>
      </c>
      <c r="C161" s="64">
        <v>0.29200870740225299</v>
      </c>
      <c r="D161" s="9">
        <v>1.2029173743113799E-50</v>
      </c>
      <c r="E161" s="9">
        <v>15.3084690335094</v>
      </c>
      <c r="F161" s="9">
        <v>2514</v>
      </c>
      <c r="G161" s="9">
        <v>869.846594324649</v>
      </c>
      <c r="H161" s="9">
        <v>0.29269496130778699</v>
      </c>
      <c r="I161" s="9">
        <v>6.9136189038799103E-51</v>
      </c>
      <c r="J161" s="9">
        <v>15.3478122881296</v>
      </c>
      <c r="K161" s="9">
        <v>2514</v>
      </c>
      <c r="L161" s="9">
        <v>868.74268551625698</v>
      </c>
      <c r="M161" s="67" t="str">
        <f t="shared" si="2"/>
        <v>log</v>
      </c>
    </row>
    <row r="162" spans="1:13" ht="18.75">
      <c r="A162" s="134"/>
      <c r="B162" s="8" t="s">
        <v>395</v>
      </c>
      <c r="C162" s="64">
        <v>0.28745103764031998</v>
      </c>
      <c r="D162" s="9">
        <v>1.75420665420666E-48</v>
      </c>
      <c r="E162" s="9">
        <v>14.954762616774801</v>
      </c>
      <c r="F162" s="9">
        <v>2483</v>
      </c>
      <c r="G162" s="9">
        <v>849.74668473999202</v>
      </c>
      <c r="H162" s="9">
        <v>0.284992583484173</v>
      </c>
      <c r="I162" s="9">
        <v>1.1865447223678E-47</v>
      </c>
      <c r="J162" s="9">
        <v>14.815500729516801</v>
      </c>
      <c r="K162" s="9">
        <v>2483</v>
      </c>
      <c r="L162" s="9">
        <v>853.555964633862</v>
      </c>
      <c r="M162" s="67" t="str">
        <f t="shared" si="2"/>
        <v>linear</v>
      </c>
    </row>
    <row r="163" spans="1:13" ht="18.75">
      <c r="A163" s="134"/>
      <c r="B163" s="8" t="s">
        <v>396</v>
      </c>
      <c r="C163" s="64">
        <v>0.27789339074920499</v>
      </c>
      <c r="D163" s="9">
        <v>7.6049588025674396E-45</v>
      </c>
      <c r="E163" s="9">
        <v>14.339460901843999</v>
      </c>
      <c r="F163" s="9">
        <v>2457</v>
      </c>
      <c r="G163" s="9">
        <v>848.96233733489601</v>
      </c>
      <c r="H163" s="9">
        <v>0.27891492772620702</v>
      </c>
      <c r="I163" s="9">
        <v>3.55262163672016E-45</v>
      </c>
      <c r="J163" s="9">
        <v>14.3966105370666</v>
      </c>
      <c r="K163" s="9">
        <v>2457</v>
      </c>
      <c r="L163" s="9">
        <v>847.44613809176599</v>
      </c>
      <c r="M163" s="67" t="str">
        <f t="shared" si="2"/>
        <v>log</v>
      </c>
    </row>
    <row r="164" spans="1:13" ht="18.75">
      <c r="A164" s="134"/>
      <c r="B164" s="8" t="s">
        <v>397</v>
      </c>
      <c r="C164" s="64">
        <v>0.23768789751687799</v>
      </c>
      <c r="D164" s="9">
        <v>6.9744064167527496E-32</v>
      </c>
      <c r="E164" s="9">
        <v>11.925233641231401</v>
      </c>
      <c r="F164" s="9">
        <v>2375</v>
      </c>
      <c r="G164" s="9">
        <v>834.56364525026504</v>
      </c>
      <c r="H164" s="9">
        <v>0.25441800249971003</v>
      </c>
      <c r="I164" s="9">
        <v>1.9697995384778801E-36</v>
      </c>
      <c r="J164" s="9">
        <v>12.820672307542599</v>
      </c>
      <c r="K164" s="9">
        <v>2375</v>
      </c>
      <c r="L164" s="9">
        <v>813.73101025111703</v>
      </c>
      <c r="M164" s="67" t="str">
        <f t="shared" si="2"/>
        <v>log</v>
      </c>
    </row>
    <row r="165" spans="1:13" ht="18.75">
      <c r="A165" s="134"/>
      <c r="B165" s="8" t="s">
        <v>398</v>
      </c>
      <c r="C165" s="64">
        <v>0.142704968713809</v>
      </c>
      <c r="D165" s="9">
        <v>6.3498445290074897E-13</v>
      </c>
      <c r="E165" s="9">
        <v>7.2306256616652496</v>
      </c>
      <c r="F165" s="9">
        <v>2515</v>
      </c>
      <c r="G165" s="9">
        <v>1051.06603353588</v>
      </c>
      <c r="H165" s="9">
        <v>0.18806862063233801</v>
      </c>
      <c r="I165" s="9">
        <v>1.8050856385085499E-21</v>
      </c>
      <c r="J165" s="9">
        <v>9.6029553186018699</v>
      </c>
      <c r="K165" s="9">
        <v>2515</v>
      </c>
      <c r="L165" s="9">
        <v>1012.21477404218</v>
      </c>
      <c r="M165" s="67" t="str">
        <f t="shared" si="2"/>
        <v>log</v>
      </c>
    </row>
    <row r="166" spans="1:13" ht="18.75">
      <c r="A166" s="134"/>
      <c r="B166" s="8" t="s">
        <v>399</v>
      </c>
      <c r="C166" s="64">
        <v>0.171550602637426</v>
      </c>
      <c r="D166" s="9">
        <v>9.3373555113747597E-18</v>
      </c>
      <c r="E166" s="9">
        <v>8.6471952463438395</v>
      </c>
      <c r="F166" s="9">
        <v>2466</v>
      </c>
      <c r="G166" s="9">
        <v>959.38252761779597</v>
      </c>
      <c r="H166" s="9">
        <v>0.201846601941331</v>
      </c>
      <c r="I166" s="9">
        <v>4.19938705789684E-24</v>
      </c>
      <c r="J166" s="9">
        <v>10.234114585990399</v>
      </c>
      <c r="K166" s="9">
        <v>2466</v>
      </c>
      <c r="L166" s="9">
        <v>930.44790715507202</v>
      </c>
      <c r="M166" s="67" t="str">
        <f t="shared" si="2"/>
        <v>log</v>
      </c>
    </row>
    <row r="167" spans="1:13" ht="18.75">
      <c r="A167" s="134"/>
      <c r="B167" s="8" t="s">
        <v>400</v>
      </c>
      <c r="C167" s="64">
        <v>0.17305148467315801</v>
      </c>
      <c r="D167" s="9">
        <v>4.5493134360390201E-17</v>
      </c>
      <c r="E167" s="9">
        <v>8.4629456033183903</v>
      </c>
      <c r="F167" s="9">
        <v>2320</v>
      </c>
      <c r="G167" s="9">
        <v>829.773392644301</v>
      </c>
      <c r="H167" s="9">
        <v>0.181270154419995</v>
      </c>
      <c r="I167" s="9">
        <v>1.3295736291251001E-18</v>
      </c>
      <c r="J167" s="9">
        <v>8.8782091209834899</v>
      </c>
      <c r="K167" s="9">
        <v>2320</v>
      </c>
      <c r="L167" s="9">
        <v>822.79237785404496</v>
      </c>
      <c r="M167" s="67" t="str">
        <f t="shared" si="2"/>
        <v>log</v>
      </c>
    </row>
    <row r="168" spans="1:13" ht="18.75">
      <c r="A168" s="134"/>
      <c r="B168" s="8" t="s">
        <v>401</v>
      </c>
      <c r="C168" s="64">
        <v>0.190496200887422</v>
      </c>
      <c r="D168" s="9">
        <v>2.3424373284137701E-20</v>
      </c>
      <c r="E168" s="9">
        <v>9.3325576781100708</v>
      </c>
      <c r="F168" s="9">
        <v>2313</v>
      </c>
      <c r="G168" s="9">
        <v>821.55730202743598</v>
      </c>
      <c r="H168" s="9">
        <v>0.20091897101242401</v>
      </c>
      <c r="I168" s="9">
        <v>1.64557486521545E-22</v>
      </c>
      <c r="J168" s="9">
        <v>9.8640780244983706</v>
      </c>
      <c r="K168" s="9">
        <v>2313</v>
      </c>
      <c r="L168" s="9">
        <v>811.73652684195895</v>
      </c>
      <c r="M168" s="67" t="str">
        <f t="shared" si="2"/>
        <v>log</v>
      </c>
    </row>
    <row r="169" spans="1:13" ht="18.75">
      <c r="A169" s="134"/>
      <c r="B169" s="8" t="s">
        <v>402</v>
      </c>
      <c r="C169" s="64">
        <v>0.165632202986606</v>
      </c>
      <c r="D169" s="9">
        <v>7.2159943233971898E-17</v>
      </c>
      <c r="E169" s="9">
        <v>8.4026382649920599</v>
      </c>
      <c r="F169" s="9">
        <v>2503</v>
      </c>
      <c r="G169" s="9">
        <v>1019.06866829417</v>
      </c>
      <c r="H169" s="9">
        <v>0.20526420808596901</v>
      </c>
      <c r="I169" s="9">
        <v>3.0884817589132398E-25</v>
      </c>
      <c r="J169" s="9">
        <v>10.4927937603958</v>
      </c>
      <c r="K169" s="9">
        <v>2503</v>
      </c>
      <c r="L169" s="9">
        <v>980.91905345536998</v>
      </c>
      <c r="M169" s="67" t="str">
        <f t="shared" si="2"/>
        <v>log</v>
      </c>
    </row>
    <row r="170" spans="1:13" ht="18.75">
      <c r="A170" s="134"/>
      <c r="B170" s="8" t="s">
        <v>403</v>
      </c>
      <c r="C170" s="64">
        <v>0.20248151947054799</v>
      </c>
      <c r="D170" s="9">
        <v>2.7079404788663401E-24</v>
      </c>
      <c r="E170" s="9">
        <v>10.2780844287643</v>
      </c>
      <c r="F170" s="9">
        <v>2471</v>
      </c>
      <c r="G170" s="9">
        <v>942.43722636438702</v>
      </c>
      <c r="H170" s="9">
        <v>0.233085202535286</v>
      </c>
      <c r="I170" s="9">
        <v>7.2771560950328798E-32</v>
      </c>
      <c r="J170" s="9">
        <v>11.9146413533139</v>
      </c>
      <c r="K170" s="9">
        <v>2471</v>
      </c>
      <c r="L170" s="9">
        <v>907.82183282712401</v>
      </c>
      <c r="M170" s="67" t="str">
        <f t="shared" si="2"/>
        <v>log</v>
      </c>
    </row>
    <row r="171" spans="1:13" ht="18.75">
      <c r="A171" s="134"/>
      <c r="B171" s="8" t="s">
        <v>404</v>
      </c>
      <c r="C171" s="64">
        <v>0.202224835244459</v>
      </c>
      <c r="D171" s="9">
        <v>1.9398026447894401E-23</v>
      </c>
      <c r="E171" s="9">
        <v>10.082181514754099</v>
      </c>
      <c r="F171" s="9">
        <v>2384</v>
      </c>
      <c r="G171" s="9">
        <v>869.76918622608002</v>
      </c>
      <c r="H171" s="9">
        <v>0.21620561662541199</v>
      </c>
      <c r="I171" s="9">
        <v>1.23608275519196E-26</v>
      </c>
      <c r="J171" s="9">
        <v>10.812236126247001</v>
      </c>
      <c r="K171" s="9">
        <v>2384</v>
      </c>
      <c r="L171" s="9">
        <v>855.17140635433304</v>
      </c>
      <c r="M171" s="67" t="str">
        <f t="shared" si="2"/>
        <v>log</v>
      </c>
    </row>
    <row r="172" spans="1:13" ht="18.75">
      <c r="A172" s="134"/>
      <c r="B172" s="8" t="s">
        <v>405</v>
      </c>
      <c r="C172" s="64">
        <v>0.196410249370364</v>
      </c>
      <c r="D172" s="9">
        <v>1.01695654497968E-21</v>
      </c>
      <c r="E172" s="9">
        <v>9.6711479431959599</v>
      </c>
      <c r="F172" s="9">
        <v>2331</v>
      </c>
      <c r="G172" s="9">
        <v>829.350367976857</v>
      </c>
      <c r="H172" s="9">
        <v>0.20539219562695199</v>
      </c>
      <c r="I172" s="9">
        <v>1.21520730541767E-23</v>
      </c>
      <c r="J172" s="9">
        <v>10.132450097448199</v>
      </c>
      <c r="K172" s="9">
        <v>2331</v>
      </c>
      <c r="L172" s="9">
        <v>820.576327118422</v>
      </c>
      <c r="M172" s="67" t="str">
        <f t="shared" si="2"/>
        <v>log</v>
      </c>
    </row>
    <row r="173" spans="1:13" ht="18.75">
      <c r="A173" s="134" t="s">
        <v>50</v>
      </c>
      <c r="B173" s="8" t="s">
        <v>382</v>
      </c>
      <c r="C173" s="64">
        <v>0.21182146456312201</v>
      </c>
      <c r="D173" s="9">
        <v>2.1336353164827099E-27</v>
      </c>
      <c r="E173" s="9">
        <v>10.970537519686401</v>
      </c>
      <c r="F173" s="9">
        <v>2562</v>
      </c>
      <c r="G173" s="9">
        <v>1188.5689044297601</v>
      </c>
      <c r="H173" s="9">
        <v>0.24262182647441799</v>
      </c>
      <c r="I173" s="9">
        <v>1.14266635892435E-35</v>
      </c>
      <c r="J173" s="9">
        <v>12.6588294589173</v>
      </c>
      <c r="K173" s="9">
        <v>2562</v>
      </c>
      <c r="L173" s="9">
        <v>1150.71662047934</v>
      </c>
      <c r="M173" s="67" t="str">
        <f t="shared" si="2"/>
        <v>log</v>
      </c>
    </row>
    <row r="174" spans="1:13" ht="18.75">
      <c r="A174" s="134"/>
      <c r="B174" s="8" t="s">
        <v>383</v>
      </c>
      <c r="C174" s="64">
        <v>0.26097209360086698</v>
      </c>
      <c r="D174" s="9">
        <v>5.0860866021319099E-41</v>
      </c>
      <c r="E174" s="9">
        <v>13.6541962999136</v>
      </c>
      <c r="F174" s="9">
        <v>2551</v>
      </c>
      <c r="G174" s="9">
        <v>1098.02937107856</v>
      </c>
      <c r="H174" s="9">
        <v>0.29141991491740099</v>
      </c>
      <c r="I174" s="9">
        <v>3.7142801331126299E-51</v>
      </c>
      <c r="J174" s="9">
        <v>15.386726902777101</v>
      </c>
      <c r="K174" s="9">
        <v>2551</v>
      </c>
      <c r="L174" s="9">
        <v>1051.5310733514</v>
      </c>
      <c r="M174" s="67" t="str">
        <f t="shared" si="2"/>
        <v>log</v>
      </c>
    </row>
    <row r="175" spans="1:13" ht="18.75">
      <c r="A175" s="134"/>
      <c r="B175" s="8" t="s">
        <v>384</v>
      </c>
      <c r="C175" s="64">
        <v>0.25389647667600501</v>
      </c>
      <c r="D175" s="9">
        <v>1.0345770179208199E-37</v>
      </c>
      <c r="E175" s="9">
        <v>13.053841823035301</v>
      </c>
      <c r="F175" s="9">
        <v>2473</v>
      </c>
      <c r="G175" s="9">
        <v>1025.2637083099301</v>
      </c>
      <c r="H175" s="9">
        <v>0.27833259579166503</v>
      </c>
      <c r="I175" s="9">
        <v>2.86815835436989E-45</v>
      </c>
      <c r="J175" s="9">
        <v>14.410719064067401</v>
      </c>
      <c r="K175" s="9">
        <v>2473</v>
      </c>
      <c r="L175" s="9">
        <v>990.61543302637699</v>
      </c>
      <c r="M175" s="67" t="str">
        <f t="shared" si="2"/>
        <v>log</v>
      </c>
    </row>
    <row r="176" spans="1:13" ht="18.75">
      <c r="A176" s="134"/>
      <c r="B176" s="8" t="s">
        <v>385</v>
      </c>
      <c r="C176" s="64">
        <v>0.30194799344182699</v>
      </c>
      <c r="D176" s="9">
        <v>3.4026481099671499E-53</v>
      </c>
      <c r="E176" s="9">
        <v>15.7285242338736</v>
      </c>
      <c r="F176" s="9">
        <v>2466</v>
      </c>
      <c r="G176" s="9">
        <v>952.69862158744399</v>
      </c>
      <c r="H176" s="9">
        <v>0.31353620594584503</v>
      </c>
      <c r="I176" s="9">
        <v>1.9797177504098899E-57</v>
      </c>
      <c r="J176" s="9">
        <v>16.396622297663299</v>
      </c>
      <c r="K176" s="9">
        <v>2466</v>
      </c>
      <c r="L176" s="9">
        <v>933.25367114639698</v>
      </c>
      <c r="M176" s="67" t="str">
        <f t="shared" si="2"/>
        <v>log</v>
      </c>
    </row>
    <row r="177" spans="1:13" ht="18.75">
      <c r="A177" s="134"/>
      <c r="B177" s="8" t="s">
        <v>386</v>
      </c>
      <c r="C177" s="64">
        <v>0.21182146456312201</v>
      </c>
      <c r="D177" s="9">
        <v>2.1336353164827099E-27</v>
      </c>
      <c r="E177" s="9">
        <v>10.970537519686401</v>
      </c>
      <c r="F177" s="9">
        <v>2562</v>
      </c>
      <c r="G177" s="9">
        <v>1188.5689044297601</v>
      </c>
      <c r="H177" s="9">
        <v>0.24262182647441799</v>
      </c>
      <c r="I177" s="9">
        <v>1.14266635892435E-35</v>
      </c>
      <c r="J177" s="9">
        <v>12.6588294589173</v>
      </c>
      <c r="K177" s="9">
        <v>2562</v>
      </c>
      <c r="L177" s="9">
        <v>1150.71662047934</v>
      </c>
      <c r="M177" s="67" t="str">
        <f t="shared" si="2"/>
        <v>log</v>
      </c>
    </row>
    <row r="178" spans="1:13" ht="18.75">
      <c r="A178" s="134"/>
      <c r="B178" s="8" t="s">
        <v>387</v>
      </c>
      <c r="C178" s="64">
        <v>0.26097209360086698</v>
      </c>
      <c r="D178" s="9">
        <v>5.0860866021319099E-41</v>
      </c>
      <c r="E178" s="9">
        <v>13.6541962999136</v>
      </c>
      <c r="F178" s="9">
        <v>2551</v>
      </c>
      <c r="G178" s="9">
        <v>1098.02937107856</v>
      </c>
      <c r="H178" s="9">
        <v>0.29141991491740099</v>
      </c>
      <c r="I178" s="9">
        <v>3.7142801331126299E-51</v>
      </c>
      <c r="J178" s="9">
        <v>15.386726902777101</v>
      </c>
      <c r="K178" s="9">
        <v>2551</v>
      </c>
      <c r="L178" s="9">
        <v>1051.5310733514</v>
      </c>
      <c r="M178" s="67" t="str">
        <f t="shared" si="2"/>
        <v>log</v>
      </c>
    </row>
    <row r="179" spans="1:13" ht="18.75">
      <c r="A179" s="134"/>
      <c r="B179" s="8" t="s">
        <v>388</v>
      </c>
      <c r="C179" s="64">
        <v>0.25389647667600501</v>
      </c>
      <c r="D179" s="9">
        <v>1.0345770179208199E-37</v>
      </c>
      <c r="E179" s="9">
        <v>13.053841823035301</v>
      </c>
      <c r="F179" s="9">
        <v>2473</v>
      </c>
      <c r="G179" s="9">
        <v>1025.2637083099301</v>
      </c>
      <c r="H179" s="9">
        <v>0.27833259579166503</v>
      </c>
      <c r="I179" s="9">
        <v>2.86815835436989E-45</v>
      </c>
      <c r="J179" s="9">
        <v>14.410719064067401</v>
      </c>
      <c r="K179" s="9">
        <v>2473</v>
      </c>
      <c r="L179" s="9">
        <v>990.61543302637699</v>
      </c>
      <c r="M179" s="67" t="str">
        <f t="shared" si="2"/>
        <v>log</v>
      </c>
    </row>
    <row r="180" spans="1:13" ht="18.75">
      <c r="A180" s="134"/>
      <c r="B180" s="8" t="s">
        <v>389</v>
      </c>
      <c r="C180" s="64">
        <v>0.30194799344182699</v>
      </c>
      <c r="D180" s="9">
        <v>3.4026481099671499E-53</v>
      </c>
      <c r="E180" s="9">
        <v>15.7285242338736</v>
      </c>
      <c r="F180" s="9">
        <v>2466</v>
      </c>
      <c r="G180" s="9">
        <v>952.69862158744399</v>
      </c>
      <c r="H180" s="9">
        <v>0.31353620594584503</v>
      </c>
      <c r="I180" s="9">
        <v>1.9797177504098899E-57</v>
      </c>
      <c r="J180" s="9">
        <v>16.396622297663299</v>
      </c>
      <c r="K180" s="9">
        <v>2466</v>
      </c>
      <c r="L180" s="9">
        <v>933.25367114639698</v>
      </c>
      <c r="M180" s="67" t="str">
        <f t="shared" si="2"/>
        <v>log</v>
      </c>
    </row>
    <row r="181" spans="1:13" ht="18.75">
      <c r="A181" s="134"/>
      <c r="B181" s="8" t="s">
        <v>390</v>
      </c>
      <c r="C181" s="64">
        <v>0.24133427228031301</v>
      </c>
      <c r="D181" s="9">
        <v>9.5332965939848595E-35</v>
      </c>
      <c r="E181" s="9">
        <v>12.483882309873101</v>
      </c>
      <c r="F181" s="9">
        <v>2520</v>
      </c>
      <c r="G181" s="9">
        <v>1106.84975648625</v>
      </c>
      <c r="H181" s="9">
        <v>0.25526449847481503</v>
      </c>
      <c r="I181" s="9">
        <v>8.3324389947792095E-39</v>
      </c>
      <c r="J181" s="9">
        <v>13.253239223957999</v>
      </c>
      <c r="K181" s="9">
        <v>2520</v>
      </c>
      <c r="L181" s="9">
        <v>1088.2558925011399</v>
      </c>
      <c r="M181" s="67" t="str">
        <f t="shared" si="2"/>
        <v>log</v>
      </c>
    </row>
    <row r="182" spans="1:13" ht="18.75">
      <c r="A182" s="134"/>
      <c r="B182" s="8" t="s">
        <v>391</v>
      </c>
      <c r="C182" s="64">
        <v>0.28152258568752703</v>
      </c>
      <c r="D182" s="9">
        <v>1.2758991593863099E-46</v>
      </c>
      <c r="E182" s="9">
        <v>14.6400723746419</v>
      </c>
      <c r="F182" s="9">
        <v>2490</v>
      </c>
      <c r="G182" s="9">
        <v>994.28125159285105</v>
      </c>
      <c r="H182" s="9">
        <v>0.29146888941736498</v>
      </c>
      <c r="I182" s="9">
        <v>5.4165682347600897E-50</v>
      </c>
      <c r="J182" s="9">
        <v>15.2044404930976</v>
      </c>
      <c r="K182" s="9">
        <v>2490</v>
      </c>
      <c r="L182" s="9">
        <v>978.80855216244299</v>
      </c>
      <c r="M182" s="67" t="str">
        <f t="shared" si="2"/>
        <v>log</v>
      </c>
    </row>
    <row r="183" spans="1:13" ht="18.75">
      <c r="A183" s="134"/>
      <c r="B183" s="8" t="s">
        <v>392</v>
      </c>
      <c r="C183" s="64">
        <v>0.24488689951333401</v>
      </c>
      <c r="D183" s="9">
        <v>1.43919732851584E-33</v>
      </c>
      <c r="E183" s="9">
        <v>12.2649703390223</v>
      </c>
      <c r="F183" s="9">
        <v>2358</v>
      </c>
      <c r="G183" s="9">
        <v>886.33522594496606</v>
      </c>
      <c r="H183" s="9">
        <v>0.28676053986190603</v>
      </c>
      <c r="I183" s="9">
        <v>6.5825443022773799E-46</v>
      </c>
      <c r="J183" s="9">
        <v>14.5353248170698</v>
      </c>
      <c r="K183" s="9">
        <v>2358</v>
      </c>
      <c r="L183" s="9">
        <v>829.77273144906599</v>
      </c>
      <c r="M183" s="67" t="str">
        <f t="shared" si="2"/>
        <v>log</v>
      </c>
    </row>
    <row r="184" spans="1:13" ht="18.75">
      <c r="A184" s="134"/>
      <c r="B184" s="8" t="s">
        <v>393</v>
      </c>
      <c r="C184" s="64">
        <v>0.25015815589628099</v>
      </c>
      <c r="D184" s="9">
        <v>7.8543259626276098E-35</v>
      </c>
      <c r="E184" s="9">
        <v>12.5144381236685</v>
      </c>
      <c r="F184" s="9">
        <v>2346</v>
      </c>
      <c r="G184" s="9">
        <v>893.25435796619297</v>
      </c>
      <c r="H184" s="9">
        <v>0.27850131151455998</v>
      </c>
      <c r="I184" s="9">
        <v>4.3702577021670098E-43</v>
      </c>
      <c r="J184" s="9">
        <v>14.0450369680728</v>
      </c>
      <c r="K184" s="9">
        <v>2346</v>
      </c>
      <c r="L184" s="9">
        <v>855.42038645884304</v>
      </c>
      <c r="M184" s="67" t="str">
        <f t="shared" si="2"/>
        <v>log</v>
      </c>
    </row>
    <row r="185" spans="1:13" ht="18.75">
      <c r="A185" s="134"/>
      <c r="B185" s="8" t="s">
        <v>394</v>
      </c>
      <c r="C185" s="64">
        <v>0.24694182279515101</v>
      </c>
      <c r="D185" s="9">
        <v>3.4762648802013202E-36</v>
      </c>
      <c r="E185" s="9">
        <v>12.7620680338147</v>
      </c>
      <c r="F185" s="9">
        <v>2508</v>
      </c>
      <c r="G185" s="9">
        <v>1088.5679209254999</v>
      </c>
      <c r="H185" s="9">
        <v>0.25740709142350399</v>
      </c>
      <c r="I185" s="9">
        <v>2.84114164373593E-39</v>
      </c>
      <c r="J185" s="9">
        <v>13.340463591926801</v>
      </c>
      <c r="K185" s="9">
        <v>2508</v>
      </c>
      <c r="L185" s="9">
        <v>1074.4196324693401</v>
      </c>
      <c r="M185" s="67" t="str">
        <f t="shared" si="2"/>
        <v>log</v>
      </c>
    </row>
    <row r="186" spans="1:13" ht="18.75">
      <c r="A186" s="134"/>
      <c r="B186" s="8" t="s">
        <v>395</v>
      </c>
      <c r="C186" s="64">
        <v>0.25084829020484101</v>
      </c>
      <c r="D186" s="9">
        <v>5.5740161960421796E-37</v>
      </c>
      <c r="E186" s="9">
        <v>12.9151583044247</v>
      </c>
      <c r="F186" s="9">
        <v>2484</v>
      </c>
      <c r="G186" s="9">
        <v>1051.6989879483799</v>
      </c>
      <c r="H186" s="9">
        <v>0.282229465893097</v>
      </c>
      <c r="I186" s="9">
        <v>9.5353091489212392E-47</v>
      </c>
      <c r="J186" s="9">
        <v>14.6623121253193</v>
      </c>
      <c r="K186" s="9">
        <v>2484</v>
      </c>
      <c r="L186" s="9">
        <v>1006.91815911104</v>
      </c>
      <c r="M186" s="67" t="str">
        <f t="shared" si="2"/>
        <v>log</v>
      </c>
    </row>
    <row r="187" spans="1:13" ht="18.75">
      <c r="A187" s="134"/>
      <c r="B187" s="8" t="s">
        <v>396</v>
      </c>
      <c r="C187" s="64">
        <v>0.26663738875207099</v>
      </c>
      <c r="D187" s="9">
        <v>2.3256501468076699E-41</v>
      </c>
      <c r="E187" s="9">
        <v>13.7243353159812</v>
      </c>
      <c r="F187" s="9">
        <v>2461</v>
      </c>
      <c r="G187" s="9">
        <v>1003.41309866996</v>
      </c>
      <c r="H187" s="9">
        <v>0.29113966031793098</v>
      </c>
      <c r="I187" s="9">
        <v>2.5575223246761101E-49</v>
      </c>
      <c r="J187" s="9">
        <v>15.0969851450582</v>
      </c>
      <c r="K187" s="9">
        <v>2461</v>
      </c>
      <c r="L187" s="9">
        <v>966.90619991067899</v>
      </c>
      <c r="M187" s="67" t="str">
        <f t="shared" si="2"/>
        <v>log</v>
      </c>
    </row>
    <row r="188" spans="1:13" ht="18.75">
      <c r="A188" s="134"/>
      <c r="B188" s="8" t="s">
        <v>397</v>
      </c>
      <c r="C188" s="64">
        <v>0.233408682336638</v>
      </c>
      <c r="D188" s="9">
        <v>7.1447143643536696E-31</v>
      </c>
      <c r="E188" s="9">
        <v>11.7177324984042</v>
      </c>
      <c r="F188" s="9">
        <v>2383</v>
      </c>
      <c r="G188" s="9">
        <v>953.18152620941805</v>
      </c>
      <c r="H188" s="9">
        <v>0.27211081809758703</v>
      </c>
      <c r="I188" s="9">
        <v>9.3019639341688505E-42</v>
      </c>
      <c r="J188" s="9">
        <v>13.804247073293199</v>
      </c>
      <c r="K188" s="9">
        <v>2383</v>
      </c>
      <c r="L188" s="9">
        <v>903.31343290642201</v>
      </c>
      <c r="M188" s="67" t="str">
        <f t="shared" si="2"/>
        <v>log</v>
      </c>
    </row>
    <row r="189" spans="1:13" ht="18.75">
      <c r="A189" s="134"/>
      <c r="B189" s="8" t="s">
        <v>398</v>
      </c>
      <c r="C189" s="64">
        <v>0.182168739315276</v>
      </c>
      <c r="D189" s="9">
        <v>3.5464076226815301E-20</v>
      </c>
      <c r="E189" s="9">
        <v>9.2800986853465197</v>
      </c>
      <c r="F189" s="9">
        <v>2509</v>
      </c>
      <c r="G189" s="9">
        <v>1159.57431169297</v>
      </c>
      <c r="H189" s="9">
        <v>0.21412066786832301</v>
      </c>
      <c r="I189" s="9">
        <v>1.9878755216299399E-27</v>
      </c>
      <c r="J189" s="9">
        <v>10.979942359090799</v>
      </c>
      <c r="K189" s="9">
        <v>2509</v>
      </c>
      <c r="L189" s="9">
        <v>1126.4709073168999</v>
      </c>
      <c r="M189" s="67" t="str">
        <f t="shared" si="2"/>
        <v>log</v>
      </c>
    </row>
    <row r="190" spans="1:13" ht="18.75">
      <c r="A190" s="134"/>
      <c r="B190" s="8" t="s">
        <v>399</v>
      </c>
      <c r="C190" s="64">
        <v>0.21203753866068401</v>
      </c>
      <c r="D190" s="9">
        <v>1.63015985432263E-26</v>
      </c>
      <c r="E190" s="9">
        <v>10.7810857365829</v>
      </c>
      <c r="F190" s="9">
        <v>2469</v>
      </c>
      <c r="G190" s="9">
        <v>1060.72868487186</v>
      </c>
      <c r="H190" s="9">
        <v>0.24604464130827899</v>
      </c>
      <c r="I190" s="9">
        <v>2.1446189798596501E-35</v>
      </c>
      <c r="J190" s="9">
        <v>12.6134775552674</v>
      </c>
      <c r="K190" s="9">
        <v>2469</v>
      </c>
      <c r="L190" s="9">
        <v>1020.0908590681</v>
      </c>
      <c r="M190" s="67" t="str">
        <f t="shared" si="2"/>
        <v>log</v>
      </c>
    </row>
    <row r="191" spans="1:13" ht="18.75">
      <c r="A191" s="134"/>
      <c r="B191" s="8" t="s">
        <v>400</v>
      </c>
      <c r="C191" s="64">
        <v>0.21003622444014899</v>
      </c>
      <c r="D191" s="9">
        <v>1.27055982493594E-24</v>
      </c>
      <c r="E191" s="9">
        <v>10.360871413047899</v>
      </c>
      <c r="F191" s="9">
        <v>2326</v>
      </c>
      <c r="G191" s="9">
        <v>884.02543290953201</v>
      </c>
      <c r="H191" s="9">
        <v>0.23756027904027599</v>
      </c>
      <c r="I191" s="9">
        <v>3.1582088581900799E-31</v>
      </c>
      <c r="J191" s="9">
        <v>11.794858746302401</v>
      </c>
      <c r="K191" s="9">
        <v>2326</v>
      </c>
      <c r="L191" s="9">
        <v>853.82658917165202</v>
      </c>
      <c r="M191" s="67" t="str">
        <f t="shared" si="2"/>
        <v>log</v>
      </c>
    </row>
    <row r="192" spans="1:13" ht="18.75">
      <c r="A192" s="134"/>
      <c r="B192" s="8" t="s">
        <v>401</v>
      </c>
      <c r="C192" s="64">
        <v>0.27721107428227398</v>
      </c>
      <c r="D192" s="9">
        <v>3.3656051255674398E-42</v>
      </c>
      <c r="E192" s="9">
        <v>13.890894375610699</v>
      </c>
      <c r="F192" s="9">
        <v>2318</v>
      </c>
      <c r="G192" s="9">
        <v>827.32608018090002</v>
      </c>
      <c r="H192" s="9">
        <v>0.28317977627890201</v>
      </c>
      <c r="I192" s="9">
        <v>4.90740631066011E-44</v>
      </c>
      <c r="J192" s="9">
        <v>14.2157596526809</v>
      </c>
      <c r="K192" s="9">
        <v>2318</v>
      </c>
      <c r="L192" s="9">
        <v>818.904904686902</v>
      </c>
      <c r="M192" s="67" t="str">
        <f t="shared" si="2"/>
        <v>log</v>
      </c>
    </row>
    <row r="193" spans="1:13" ht="18.75">
      <c r="A193" s="134"/>
      <c r="B193" s="8" t="s">
        <v>402</v>
      </c>
      <c r="C193" s="64">
        <v>0.185564099284733</v>
      </c>
      <c r="D193" s="9">
        <v>8.5155583770198694E-21</v>
      </c>
      <c r="E193" s="9">
        <v>9.4365284715078896</v>
      </c>
      <c r="F193" s="9">
        <v>2497</v>
      </c>
      <c r="G193" s="9">
        <v>1147.9840662582601</v>
      </c>
      <c r="H193" s="9">
        <v>0.22408170254854101</v>
      </c>
      <c r="I193" s="9">
        <v>8.2435349332168106E-30</v>
      </c>
      <c r="J193" s="9">
        <v>11.489535383438399</v>
      </c>
      <c r="K193" s="9">
        <v>2497</v>
      </c>
      <c r="L193" s="9">
        <v>1106.8098886575899</v>
      </c>
      <c r="M193" s="67" t="str">
        <f t="shared" si="2"/>
        <v>log</v>
      </c>
    </row>
    <row r="194" spans="1:13" ht="18.75">
      <c r="A194" s="134"/>
      <c r="B194" s="8" t="s">
        <v>403</v>
      </c>
      <c r="C194" s="64">
        <v>0.225014343283995</v>
      </c>
      <c r="D194" s="9">
        <v>9.1073206524401701E-30</v>
      </c>
      <c r="E194" s="9">
        <v>11.4819860944868</v>
      </c>
      <c r="F194" s="9">
        <v>2472</v>
      </c>
      <c r="G194" s="9">
        <v>1069.4085018465801</v>
      </c>
      <c r="H194" s="9">
        <v>0.26811192472044698</v>
      </c>
      <c r="I194" s="9">
        <v>5.3852836984352598E-42</v>
      </c>
      <c r="J194" s="9">
        <v>13.836913778539</v>
      </c>
      <c r="K194" s="9">
        <v>2472</v>
      </c>
      <c r="L194" s="9">
        <v>1013.39626610808</v>
      </c>
      <c r="M194" s="67" t="str">
        <f t="shared" si="2"/>
        <v>log</v>
      </c>
    </row>
    <row r="195" spans="1:13" ht="18.75">
      <c r="A195" s="134"/>
      <c r="B195" s="8" t="s">
        <v>404</v>
      </c>
      <c r="C195" s="64">
        <v>0.24080414391901001</v>
      </c>
      <c r="D195" s="9">
        <v>6.9084943959925096E-33</v>
      </c>
      <c r="E195" s="9">
        <v>12.1267241617835</v>
      </c>
      <c r="F195" s="9">
        <v>2389</v>
      </c>
      <c r="G195" s="9">
        <v>942.930150140607</v>
      </c>
      <c r="H195" s="9">
        <v>0.26070042916639802</v>
      </c>
      <c r="I195" s="9">
        <v>1.9104531223733599E-38</v>
      </c>
      <c r="J195" s="9">
        <v>13.198775550331</v>
      </c>
      <c r="K195" s="9">
        <v>2389</v>
      </c>
      <c r="L195" s="9">
        <v>917.46890074146199</v>
      </c>
      <c r="M195" s="67" t="str">
        <f t="shared" si="2"/>
        <v>log</v>
      </c>
    </row>
    <row r="196" spans="1:13" ht="18.75">
      <c r="A196" s="134"/>
      <c r="B196" s="8" t="s">
        <v>405</v>
      </c>
      <c r="C196" s="64">
        <v>0.27338532185207898</v>
      </c>
      <c r="D196" s="9">
        <v>2.1930642621596401E-41</v>
      </c>
      <c r="E196" s="9">
        <v>13.742490447793401</v>
      </c>
      <c r="F196" s="9">
        <v>2338</v>
      </c>
      <c r="G196" s="9">
        <v>848.05213602551601</v>
      </c>
      <c r="H196" s="9">
        <v>0.28269426731570702</v>
      </c>
      <c r="I196" s="9">
        <v>3.0084215065079899E-44</v>
      </c>
      <c r="J196" s="9">
        <v>14.250349875511599</v>
      </c>
      <c r="K196" s="9">
        <v>2338</v>
      </c>
      <c r="L196" s="9">
        <v>834.92388121040597</v>
      </c>
      <c r="M196" s="67" t="str">
        <f t="shared" si="2"/>
        <v>log</v>
      </c>
    </row>
    <row r="197" spans="1:13" ht="18.75">
      <c r="A197" s="134" t="s">
        <v>175</v>
      </c>
      <c r="B197" s="8" t="s">
        <v>382</v>
      </c>
      <c r="C197" s="64">
        <v>0.27601918294046801</v>
      </c>
      <c r="D197" s="9">
        <v>3.1272474617391302E-46</v>
      </c>
      <c r="E197" s="9">
        <v>14.5640652792364</v>
      </c>
      <c r="F197" s="9">
        <v>2572</v>
      </c>
      <c r="G197" s="9">
        <v>944.215978668861</v>
      </c>
      <c r="H197" s="9">
        <v>0.298115605076198</v>
      </c>
      <c r="I197" s="9">
        <v>5.4853479775045298E-54</v>
      </c>
      <c r="J197" s="9">
        <v>15.839107757647801</v>
      </c>
      <c r="K197" s="9">
        <v>2572</v>
      </c>
      <c r="L197" s="9">
        <v>908.62341314309697</v>
      </c>
      <c r="M197" s="67" t="str">
        <f t="shared" si="2"/>
        <v>log</v>
      </c>
    </row>
    <row r="198" spans="1:13" ht="18.75">
      <c r="A198" s="134"/>
      <c r="B198" s="8" t="s">
        <v>383</v>
      </c>
      <c r="C198" s="64">
        <v>0.30801534330407998</v>
      </c>
      <c r="D198" s="9">
        <v>2.0760640551577399E-57</v>
      </c>
      <c r="E198" s="9">
        <v>16.377697374237599</v>
      </c>
      <c r="F198" s="9">
        <v>2559</v>
      </c>
      <c r="G198" s="9">
        <v>882.87002071593804</v>
      </c>
      <c r="H198" s="9">
        <v>0.31507943323965298</v>
      </c>
      <c r="I198" s="9">
        <v>3.9685184161750798E-60</v>
      </c>
      <c r="J198" s="9">
        <v>16.7941915353349</v>
      </c>
      <c r="K198" s="9">
        <v>2559</v>
      </c>
      <c r="L198" s="9">
        <v>870.38559037503899</v>
      </c>
      <c r="M198" s="67" t="str">
        <f t="shared" ref="M198:M261" si="3">IF(L198&lt;G198,"log","linear")</f>
        <v>log</v>
      </c>
    </row>
    <row r="199" spans="1:13" ht="18.75">
      <c r="A199" s="134"/>
      <c r="B199" s="8" t="s">
        <v>384</v>
      </c>
      <c r="C199" s="64">
        <v>0.27192138406780297</v>
      </c>
      <c r="D199" s="9">
        <v>3.8397378811850398E-43</v>
      </c>
      <c r="E199" s="9">
        <v>14.0405666276929</v>
      </c>
      <c r="F199" s="9">
        <v>2469</v>
      </c>
      <c r="G199" s="9">
        <v>874.11589993524694</v>
      </c>
      <c r="H199" s="9">
        <v>0.28266040118080099</v>
      </c>
      <c r="I199" s="9">
        <v>1.2838666718457001E-46</v>
      </c>
      <c r="J199" s="9">
        <v>14.642231521314301</v>
      </c>
      <c r="K199" s="9">
        <v>2469</v>
      </c>
      <c r="L199" s="9">
        <v>858.173099520346</v>
      </c>
      <c r="M199" s="67" t="str">
        <f t="shared" si="3"/>
        <v>log</v>
      </c>
    </row>
    <row r="200" spans="1:13" ht="18.75">
      <c r="A200" s="134"/>
      <c r="B200" s="8" t="s">
        <v>385</v>
      </c>
      <c r="C200" s="64">
        <v>0.294701613035878</v>
      </c>
      <c r="D200" s="9">
        <v>1.45529542664312E-50</v>
      </c>
      <c r="E200" s="9">
        <v>15.3022483949508</v>
      </c>
      <c r="F200" s="9">
        <v>2462</v>
      </c>
      <c r="G200" s="9">
        <v>847.82701480108699</v>
      </c>
      <c r="H200" s="9">
        <v>0.286256675798369</v>
      </c>
      <c r="I200" s="9">
        <v>1.09684564233011E-47</v>
      </c>
      <c r="J200" s="9">
        <v>14.8239792171389</v>
      </c>
      <c r="K200" s="9">
        <v>2462</v>
      </c>
      <c r="L200" s="9">
        <v>861.03009989187603</v>
      </c>
      <c r="M200" s="67" t="str">
        <f t="shared" si="3"/>
        <v>linear</v>
      </c>
    </row>
    <row r="201" spans="1:13" ht="18.75">
      <c r="A201" s="134"/>
      <c r="B201" s="8" t="s">
        <v>386</v>
      </c>
      <c r="C201" s="64">
        <v>0.27601918294046801</v>
      </c>
      <c r="D201" s="9">
        <v>3.1272474617391302E-46</v>
      </c>
      <c r="E201" s="9">
        <v>14.5640652792364</v>
      </c>
      <c r="F201" s="9">
        <v>2572</v>
      </c>
      <c r="G201" s="9">
        <v>944.215978668861</v>
      </c>
      <c r="H201" s="9">
        <v>0.298115605076198</v>
      </c>
      <c r="I201" s="9">
        <v>5.4853479775045298E-54</v>
      </c>
      <c r="J201" s="9">
        <v>15.839107757647801</v>
      </c>
      <c r="K201" s="9">
        <v>2572</v>
      </c>
      <c r="L201" s="9">
        <v>908.62341314309697</v>
      </c>
      <c r="M201" s="67" t="str">
        <f t="shared" si="3"/>
        <v>log</v>
      </c>
    </row>
    <row r="202" spans="1:13" ht="18.75">
      <c r="A202" s="134"/>
      <c r="B202" s="8" t="s">
        <v>387</v>
      </c>
      <c r="C202" s="64">
        <v>0.30801534330407998</v>
      </c>
      <c r="D202" s="9">
        <v>2.0760640551577399E-57</v>
      </c>
      <c r="E202" s="9">
        <v>16.377697374237599</v>
      </c>
      <c r="F202" s="9">
        <v>2559</v>
      </c>
      <c r="G202" s="9">
        <v>882.87002071593804</v>
      </c>
      <c r="H202" s="9">
        <v>0.31507943323965298</v>
      </c>
      <c r="I202" s="9">
        <v>3.9685184161750798E-60</v>
      </c>
      <c r="J202" s="9">
        <v>16.7941915353349</v>
      </c>
      <c r="K202" s="9">
        <v>2559</v>
      </c>
      <c r="L202" s="9">
        <v>870.38559037503899</v>
      </c>
      <c r="M202" s="67" t="str">
        <f t="shared" si="3"/>
        <v>log</v>
      </c>
    </row>
    <row r="203" spans="1:13" ht="18.75">
      <c r="A203" s="134"/>
      <c r="B203" s="8" t="s">
        <v>388</v>
      </c>
      <c r="C203" s="64">
        <v>0.27192138406780297</v>
      </c>
      <c r="D203" s="9">
        <v>3.8397378811850398E-43</v>
      </c>
      <c r="E203" s="9">
        <v>14.0405666276929</v>
      </c>
      <c r="F203" s="9">
        <v>2469</v>
      </c>
      <c r="G203" s="9">
        <v>874.11589993524694</v>
      </c>
      <c r="H203" s="9">
        <v>0.28266040118080099</v>
      </c>
      <c r="I203" s="9">
        <v>1.2838666718457001E-46</v>
      </c>
      <c r="J203" s="9">
        <v>14.642231521314301</v>
      </c>
      <c r="K203" s="9">
        <v>2469</v>
      </c>
      <c r="L203" s="9">
        <v>858.173099520346</v>
      </c>
      <c r="M203" s="67" t="str">
        <f t="shared" si="3"/>
        <v>log</v>
      </c>
    </row>
    <row r="204" spans="1:13" ht="18.75">
      <c r="A204" s="134"/>
      <c r="B204" s="8" t="s">
        <v>389</v>
      </c>
      <c r="C204" s="64">
        <v>0.294701613035878</v>
      </c>
      <c r="D204" s="9">
        <v>1.45529542664312E-50</v>
      </c>
      <c r="E204" s="9">
        <v>15.3022483949508</v>
      </c>
      <c r="F204" s="9">
        <v>2462</v>
      </c>
      <c r="G204" s="9">
        <v>847.82701480108699</v>
      </c>
      <c r="H204" s="9">
        <v>0.286256675798369</v>
      </c>
      <c r="I204" s="9">
        <v>1.09684564233011E-47</v>
      </c>
      <c r="J204" s="9">
        <v>14.8239792171389</v>
      </c>
      <c r="K204" s="9">
        <v>2462</v>
      </c>
      <c r="L204" s="9">
        <v>861.03009989187603</v>
      </c>
      <c r="M204" s="67" t="str">
        <f t="shared" si="3"/>
        <v>linear</v>
      </c>
    </row>
    <row r="205" spans="1:13" ht="18.75">
      <c r="A205" s="134"/>
      <c r="B205" s="8" t="s">
        <v>390</v>
      </c>
      <c r="C205" s="64">
        <v>0.32273966444671898</v>
      </c>
      <c r="D205" s="9">
        <v>1.9273693103393901E-62</v>
      </c>
      <c r="E205" s="9">
        <v>17.147931844069799</v>
      </c>
      <c r="F205" s="9">
        <v>2529</v>
      </c>
      <c r="G205" s="9">
        <v>797.56077600787398</v>
      </c>
      <c r="H205" s="9">
        <v>0.32864332465914498</v>
      </c>
      <c r="I205" s="9">
        <v>8.2165376296084901E-65</v>
      </c>
      <c r="J205" s="9">
        <v>17.499207035528201</v>
      </c>
      <c r="K205" s="9">
        <v>2529</v>
      </c>
      <c r="L205" s="9">
        <v>786.67263574775905</v>
      </c>
      <c r="M205" s="67" t="str">
        <f t="shared" si="3"/>
        <v>log</v>
      </c>
    </row>
    <row r="206" spans="1:13" ht="18.75">
      <c r="A206" s="134"/>
      <c r="B206" s="8" t="s">
        <v>391</v>
      </c>
      <c r="C206" s="64">
        <v>0.34423653154871597</v>
      </c>
      <c r="D206" s="9">
        <v>2.28180718349111E-70</v>
      </c>
      <c r="E206" s="9">
        <v>18.3102268677765</v>
      </c>
      <c r="F206" s="9">
        <v>2494</v>
      </c>
      <c r="G206" s="9">
        <v>726.39523923649494</v>
      </c>
      <c r="H206" s="9">
        <v>0.34533728252266999</v>
      </c>
      <c r="I206" s="9">
        <v>7.7690174073410406E-71</v>
      </c>
      <c r="J206" s="9">
        <v>18.376690392451401</v>
      </c>
      <c r="K206" s="9">
        <v>2494</v>
      </c>
      <c r="L206" s="9">
        <v>724.24504072238506</v>
      </c>
      <c r="M206" s="67" t="str">
        <f t="shared" si="3"/>
        <v>log</v>
      </c>
    </row>
    <row r="207" spans="1:13" ht="18.75">
      <c r="A207" s="134"/>
      <c r="B207" s="8" t="s">
        <v>392</v>
      </c>
      <c r="C207" s="64">
        <v>0.24881214741839</v>
      </c>
      <c r="D207" s="9">
        <v>1.3261346282347899E-34</v>
      </c>
      <c r="E207" s="9">
        <v>12.469136727333201</v>
      </c>
      <c r="F207" s="9">
        <v>2356</v>
      </c>
      <c r="G207" s="9">
        <v>785.89023992455702</v>
      </c>
      <c r="H207" s="9">
        <v>0.27641819190177902</v>
      </c>
      <c r="I207" s="9">
        <v>1.28297207666212E-42</v>
      </c>
      <c r="J207" s="9">
        <v>13.9609172368143</v>
      </c>
      <c r="K207" s="9">
        <v>2356</v>
      </c>
      <c r="L207" s="9">
        <v>749.15945152883899</v>
      </c>
      <c r="M207" s="67" t="str">
        <f t="shared" si="3"/>
        <v>log</v>
      </c>
    </row>
    <row r="208" spans="1:13" ht="18.75">
      <c r="A208" s="134"/>
      <c r="B208" s="8" t="s">
        <v>393</v>
      </c>
      <c r="C208" s="64">
        <v>0.26785273356953698</v>
      </c>
      <c r="D208" s="9">
        <v>7.81053046146544E-40</v>
      </c>
      <c r="E208" s="9">
        <v>13.459882179087501</v>
      </c>
      <c r="F208" s="9">
        <v>2344</v>
      </c>
      <c r="G208" s="9">
        <v>773.70881218542195</v>
      </c>
      <c r="H208" s="9">
        <v>0.284198541709763</v>
      </c>
      <c r="I208" s="9">
        <v>7.8527111508313498E-45</v>
      </c>
      <c r="J208" s="9">
        <v>14.3512018610302</v>
      </c>
      <c r="K208" s="9">
        <v>2344</v>
      </c>
      <c r="L208" s="9">
        <v>750.79137278827898</v>
      </c>
      <c r="M208" s="67" t="str">
        <f t="shared" si="3"/>
        <v>log</v>
      </c>
    </row>
    <row r="209" spans="1:13" ht="18.75">
      <c r="A209" s="134"/>
      <c r="B209" s="8" t="s">
        <v>394</v>
      </c>
      <c r="C209" s="64">
        <v>0.29592751918506799</v>
      </c>
      <c r="D209" s="9">
        <v>4.3428844845864802E-52</v>
      </c>
      <c r="E209" s="9">
        <v>15.5427520928439</v>
      </c>
      <c r="F209" s="9">
        <v>2517</v>
      </c>
      <c r="G209" s="9">
        <v>826.31322414060298</v>
      </c>
      <c r="H209" s="9">
        <v>0.294242899658826</v>
      </c>
      <c r="I209" s="9">
        <v>1.7197365675663701E-51</v>
      </c>
      <c r="J209" s="9">
        <v>15.4458593528409</v>
      </c>
      <c r="K209" s="9">
        <v>2517</v>
      </c>
      <c r="L209" s="9">
        <v>829.05652127051906</v>
      </c>
      <c r="M209" s="67" t="str">
        <f t="shared" si="3"/>
        <v>linear</v>
      </c>
    </row>
    <row r="210" spans="1:13" ht="18.75">
      <c r="A210" s="134"/>
      <c r="B210" s="8" t="s">
        <v>395</v>
      </c>
      <c r="C210" s="64">
        <v>0.30466339208953902</v>
      </c>
      <c r="D210" s="9">
        <v>1.16956796473439E-54</v>
      </c>
      <c r="E210" s="9">
        <v>15.95827467376</v>
      </c>
      <c r="F210" s="9">
        <v>2489</v>
      </c>
      <c r="G210" s="9">
        <v>796.13826679440206</v>
      </c>
      <c r="H210" s="9">
        <v>0.30503504849561902</v>
      </c>
      <c r="I210" s="9">
        <v>8.5601416538023204E-55</v>
      </c>
      <c r="J210" s="9">
        <v>15.9797379031347</v>
      </c>
      <c r="K210" s="9">
        <v>2489</v>
      </c>
      <c r="L210" s="9">
        <v>795.51597924914699</v>
      </c>
      <c r="M210" s="67" t="str">
        <f t="shared" si="3"/>
        <v>log</v>
      </c>
    </row>
    <row r="211" spans="1:13" ht="18.75">
      <c r="A211" s="134"/>
      <c r="B211" s="8" t="s">
        <v>396</v>
      </c>
      <c r="C211" s="64">
        <v>0.30678516092720798</v>
      </c>
      <c r="D211" s="9">
        <v>8.2514019845823396E-55</v>
      </c>
      <c r="E211" s="9">
        <v>15.986959700650401</v>
      </c>
      <c r="F211" s="9">
        <v>2460</v>
      </c>
      <c r="G211" s="9">
        <v>774.31373810433104</v>
      </c>
      <c r="H211" s="9">
        <v>0.30679814074880102</v>
      </c>
      <c r="I211" s="9">
        <v>8.1623114993800298E-55</v>
      </c>
      <c r="J211" s="9">
        <v>15.987706374725899</v>
      </c>
      <c r="K211" s="9">
        <v>2460</v>
      </c>
      <c r="L211" s="9">
        <v>774.29209297585601</v>
      </c>
      <c r="M211" s="67" t="str">
        <f t="shared" si="3"/>
        <v>log</v>
      </c>
    </row>
    <row r="212" spans="1:13" ht="18.75">
      <c r="A212" s="134"/>
      <c r="B212" s="8" t="s">
        <v>397</v>
      </c>
      <c r="C212" s="64">
        <v>0.24374495170250901</v>
      </c>
      <c r="D212" s="9">
        <v>1.4321388919712001E-33</v>
      </c>
      <c r="E212" s="9">
        <v>12.263530582660101</v>
      </c>
      <c r="F212" s="9">
        <v>2381</v>
      </c>
      <c r="G212" s="9">
        <v>831.21701373097699</v>
      </c>
      <c r="H212" s="9">
        <v>0.26990314394352399</v>
      </c>
      <c r="I212" s="9">
        <v>4.7138336858455597E-41</v>
      </c>
      <c r="J212" s="9">
        <v>13.677669415918</v>
      </c>
      <c r="K212" s="9">
        <v>2381</v>
      </c>
      <c r="L212" s="9">
        <v>796.93089232248803</v>
      </c>
      <c r="M212" s="67" t="str">
        <f t="shared" si="3"/>
        <v>log</v>
      </c>
    </row>
    <row r="213" spans="1:13" ht="18.75">
      <c r="A213" s="134"/>
      <c r="B213" s="8" t="s">
        <v>398</v>
      </c>
      <c r="C213" s="64">
        <v>0.22497016239436499</v>
      </c>
      <c r="D213" s="9">
        <v>2.8053105796070601E-30</v>
      </c>
      <c r="E213" s="9">
        <v>11.585927811995299</v>
      </c>
      <c r="F213" s="9">
        <v>2518</v>
      </c>
      <c r="G213" s="9">
        <v>930.96857881504798</v>
      </c>
      <c r="H213" s="9">
        <v>0.255171842178472</v>
      </c>
      <c r="I213" s="9">
        <v>9.5065463176257005E-39</v>
      </c>
      <c r="J213" s="9">
        <v>13.2428352020634</v>
      </c>
      <c r="K213" s="9">
        <v>2518</v>
      </c>
      <c r="L213" s="9">
        <v>892.18075181929601</v>
      </c>
      <c r="M213" s="67" t="str">
        <f t="shared" si="3"/>
        <v>log</v>
      </c>
    </row>
    <row r="214" spans="1:13" ht="18.75">
      <c r="A214" s="134"/>
      <c r="B214" s="8" t="s">
        <v>399</v>
      </c>
      <c r="C214" s="64">
        <v>0.24802434981160701</v>
      </c>
      <c r="D214" s="9">
        <v>5.3433018359038099E-36</v>
      </c>
      <c r="E214" s="9">
        <v>12.729317960241501</v>
      </c>
      <c r="F214" s="9">
        <v>2472</v>
      </c>
      <c r="G214" s="9">
        <v>841.16645504615201</v>
      </c>
      <c r="H214" s="9">
        <v>0.26764766797237999</v>
      </c>
      <c r="I214" s="9">
        <v>7.5125946213553195E-42</v>
      </c>
      <c r="J214" s="9">
        <v>13.8111035550073</v>
      </c>
      <c r="K214" s="9">
        <v>2472</v>
      </c>
      <c r="L214" s="9">
        <v>814.34570950437706</v>
      </c>
      <c r="M214" s="67" t="str">
        <f t="shared" si="3"/>
        <v>log</v>
      </c>
    </row>
    <row r="215" spans="1:13" ht="18.75">
      <c r="A215" s="134"/>
      <c r="B215" s="8" t="s">
        <v>400</v>
      </c>
      <c r="C215" s="64">
        <v>0.218572863644725</v>
      </c>
      <c r="D215" s="9">
        <v>1.4838976032744001E-26</v>
      </c>
      <c r="E215" s="9">
        <v>10.798024497478499</v>
      </c>
      <c r="F215" s="9">
        <v>2324</v>
      </c>
      <c r="G215" s="9">
        <v>764.14256783218195</v>
      </c>
      <c r="H215" s="9">
        <v>0.237313455962821</v>
      </c>
      <c r="I215" s="9">
        <v>3.8724139314910501E-31</v>
      </c>
      <c r="J215" s="9">
        <v>11.776805857125201</v>
      </c>
      <c r="K215" s="9">
        <v>2324</v>
      </c>
      <c r="L215" s="9">
        <v>743.17899952990899</v>
      </c>
      <c r="M215" s="67" t="str">
        <f t="shared" si="3"/>
        <v>log</v>
      </c>
    </row>
    <row r="216" spans="1:13" ht="18.75">
      <c r="A216" s="134"/>
      <c r="B216" s="8" t="s">
        <v>401</v>
      </c>
      <c r="C216" s="64">
        <v>0.28694320618276598</v>
      </c>
      <c r="D216" s="9">
        <v>3.5250195599694298E-45</v>
      </c>
      <c r="E216" s="9">
        <v>14.4152929402086</v>
      </c>
      <c r="F216" s="9">
        <v>2316</v>
      </c>
      <c r="G216" s="9">
        <v>712.16419474625604</v>
      </c>
      <c r="H216" s="9">
        <v>0.287248974357937</v>
      </c>
      <c r="I216" s="9">
        <v>2.8214732676225698E-45</v>
      </c>
      <c r="J216" s="9">
        <v>14.432034603978799</v>
      </c>
      <c r="K216" s="9">
        <v>2316</v>
      </c>
      <c r="L216" s="9">
        <v>711.72066675688097</v>
      </c>
      <c r="M216" s="67" t="str">
        <f t="shared" si="3"/>
        <v>log</v>
      </c>
    </row>
    <row r="217" spans="1:13" ht="18.75">
      <c r="A217" s="134"/>
      <c r="B217" s="8" t="s">
        <v>402</v>
      </c>
      <c r="C217" s="64">
        <v>0.231223758674376</v>
      </c>
      <c r="D217" s="9">
        <v>8.6088844138623096E-32</v>
      </c>
      <c r="E217" s="9">
        <v>11.897467295176099</v>
      </c>
      <c r="F217" s="9">
        <v>2506</v>
      </c>
      <c r="G217" s="9">
        <v>901.86065693294597</v>
      </c>
      <c r="H217" s="9">
        <v>0.24714935702872401</v>
      </c>
      <c r="I217" s="9">
        <v>3.2271742963284201E-36</v>
      </c>
      <c r="J217" s="9">
        <v>12.768396835928399</v>
      </c>
      <c r="K217" s="9">
        <v>2506</v>
      </c>
      <c r="L217" s="9">
        <v>881.59285008448205</v>
      </c>
      <c r="M217" s="67" t="str">
        <f t="shared" si="3"/>
        <v>log</v>
      </c>
    </row>
    <row r="218" spans="1:13" ht="18.75">
      <c r="A218" s="134"/>
      <c r="B218" s="8" t="s">
        <v>403</v>
      </c>
      <c r="C218" s="64">
        <v>0.264040442961396</v>
      </c>
      <c r="D218" s="9">
        <v>8.1382797645395795E-41</v>
      </c>
      <c r="E218" s="9">
        <v>13.6246701395879</v>
      </c>
      <c r="F218" s="9">
        <v>2477</v>
      </c>
      <c r="G218" s="9">
        <v>842.04525839572</v>
      </c>
      <c r="H218" s="9">
        <v>0.28925371885706402</v>
      </c>
      <c r="I218" s="9">
        <v>5.55114981988106E-49</v>
      </c>
      <c r="J218" s="9">
        <v>15.038878829065199</v>
      </c>
      <c r="K218" s="9">
        <v>2477</v>
      </c>
      <c r="L218" s="9">
        <v>804.58905060109703</v>
      </c>
      <c r="M218" s="67" t="str">
        <f t="shared" si="3"/>
        <v>log</v>
      </c>
    </row>
    <row r="219" spans="1:13" ht="18.75">
      <c r="A219" s="134"/>
      <c r="B219" s="8" t="s">
        <v>404</v>
      </c>
      <c r="C219" s="64">
        <v>0.26663798647984899</v>
      </c>
      <c r="D219" s="9">
        <v>3.6140549279749099E-40</v>
      </c>
      <c r="E219" s="9">
        <v>13.516454009178201</v>
      </c>
      <c r="F219" s="9">
        <v>2387</v>
      </c>
      <c r="G219" s="9">
        <v>756.00704454850404</v>
      </c>
      <c r="H219" s="9">
        <v>0.270136130887426</v>
      </c>
      <c r="I219" s="9">
        <v>3.1883779430718198E-41</v>
      </c>
      <c r="J219" s="9">
        <v>13.707644005571501</v>
      </c>
      <c r="K219" s="9">
        <v>2387</v>
      </c>
      <c r="L219" s="9">
        <v>751.17296437876098</v>
      </c>
      <c r="M219" s="67" t="str">
        <f t="shared" si="3"/>
        <v>log</v>
      </c>
    </row>
    <row r="220" spans="1:13" ht="18.75">
      <c r="A220" s="134"/>
      <c r="B220" s="8" t="s">
        <v>405</v>
      </c>
      <c r="C220" s="64">
        <v>0.27357029916276598</v>
      </c>
      <c r="D220" s="9">
        <v>2.0855031260117001E-41</v>
      </c>
      <c r="E220" s="9">
        <v>13.7466573375651</v>
      </c>
      <c r="F220" s="9">
        <v>2336</v>
      </c>
      <c r="G220" s="9">
        <v>732.288305149454</v>
      </c>
      <c r="H220" s="9">
        <v>0.28013916270600903</v>
      </c>
      <c r="I220" s="9">
        <v>2.0456099785632201E-43</v>
      </c>
      <c r="J220" s="9">
        <v>14.1044897616284</v>
      </c>
      <c r="K220" s="9">
        <v>2336</v>
      </c>
      <c r="L220" s="9">
        <v>723.07839723010295</v>
      </c>
      <c r="M220" s="67" t="str">
        <f t="shared" si="3"/>
        <v>log</v>
      </c>
    </row>
    <row r="221" spans="1:13" ht="18.75">
      <c r="A221" s="134" t="s">
        <v>180</v>
      </c>
      <c r="B221" s="8" t="s">
        <v>382</v>
      </c>
      <c r="C221" s="64">
        <v>0.29799044022722798</v>
      </c>
      <c r="D221" s="9">
        <v>5.8189151307667696E-54</v>
      </c>
      <c r="E221" s="9">
        <v>15.83488686452</v>
      </c>
      <c r="F221" s="9">
        <v>2573</v>
      </c>
      <c r="G221" s="9">
        <v>876.544092468651</v>
      </c>
      <c r="H221" s="9">
        <v>0.31374511293421598</v>
      </c>
      <c r="I221" s="9">
        <v>6.3335761546481395E-60</v>
      </c>
      <c r="J221" s="9">
        <v>16.760948087711899</v>
      </c>
      <c r="K221" s="9">
        <v>2573</v>
      </c>
      <c r="L221" s="9">
        <v>849.16350558753697</v>
      </c>
      <c r="M221" s="67" t="str">
        <f t="shared" si="3"/>
        <v>log</v>
      </c>
    </row>
    <row r="222" spans="1:13" ht="18.75">
      <c r="A222" s="134"/>
      <c r="B222" s="8" t="s">
        <v>383</v>
      </c>
      <c r="C222" s="64">
        <v>0.309570273697446</v>
      </c>
      <c r="D222" s="9">
        <v>5.5868214625658997E-58</v>
      </c>
      <c r="E222" s="9">
        <v>16.465896311499701</v>
      </c>
      <c r="F222" s="9">
        <v>2558</v>
      </c>
      <c r="G222" s="9">
        <v>830.78668793701399</v>
      </c>
      <c r="H222" s="9">
        <v>0.31511230985599797</v>
      </c>
      <c r="I222" s="9">
        <v>4.0606414874271498E-60</v>
      </c>
      <c r="J222" s="9">
        <v>16.792854982993301</v>
      </c>
      <c r="K222" s="9">
        <v>2558</v>
      </c>
      <c r="L222" s="9">
        <v>820.96574460547004</v>
      </c>
      <c r="M222" s="67" t="str">
        <f t="shared" si="3"/>
        <v>log</v>
      </c>
    </row>
    <row r="223" spans="1:13" ht="18.75">
      <c r="A223" s="134"/>
      <c r="B223" s="8" t="s">
        <v>384</v>
      </c>
      <c r="C223" s="64">
        <v>0.28074427332836399</v>
      </c>
      <c r="D223" s="9">
        <v>5.0616890823021001E-46</v>
      </c>
      <c r="E223" s="9">
        <v>14.5403346943242</v>
      </c>
      <c r="F223" s="9">
        <v>2471</v>
      </c>
      <c r="G223" s="9">
        <v>832.441240485658</v>
      </c>
      <c r="H223" s="9">
        <v>0.28933808372979503</v>
      </c>
      <c r="I223" s="9">
        <v>6.7614014869182201E-49</v>
      </c>
      <c r="J223" s="9">
        <v>15.025434749031399</v>
      </c>
      <c r="K223" s="9">
        <v>2471</v>
      </c>
      <c r="L223" s="9">
        <v>819.25384082742801</v>
      </c>
      <c r="M223" s="67" t="str">
        <f t="shared" si="3"/>
        <v>log</v>
      </c>
    </row>
    <row r="224" spans="1:13" ht="18.75">
      <c r="A224" s="134"/>
      <c r="B224" s="8" t="s">
        <v>385</v>
      </c>
      <c r="C224" s="64">
        <v>0.28039579119785701</v>
      </c>
      <c r="D224" s="9">
        <v>9.9403664840217693E-46</v>
      </c>
      <c r="E224" s="9">
        <v>14.491332822345299</v>
      </c>
      <c r="F224" s="9">
        <v>2461</v>
      </c>
      <c r="G224" s="9">
        <v>834.45726094476299</v>
      </c>
      <c r="H224" s="9">
        <v>0.279835011495283</v>
      </c>
      <c r="I224" s="9">
        <v>1.5151244457201201E-45</v>
      </c>
      <c r="J224" s="9">
        <v>14.4598857578239</v>
      </c>
      <c r="K224" s="9">
        <v>2461</v>
      </c>
      <c r="L224" s="9">
        <v>835.29693690123304</v>
      </c>
      <c r="M224" s="67" t="str">
        <f t="shared" si="3"/>
        <v>linear</v>
      </c>
    </row>
    <row r="225" spans="1:13" ht="18.75">
      <c r="A225" s="134"/>
      <c r="B225" s="8" t="s">
        <v>386</v>
      </c>
      <c r="C225" s="64">
        <v>0.29799044022722798</v>
      </c>
      <c r="D225" s="9">
        <v>5.8189151307667696E-54</v>
      </c>
      <c r="E225" s="9">
        <v>15.83488686452</v>
      </c>
      <c r="F225" s="9">
        <v>2573</v>
      </c>
      <c r="G225" s="9">
        <v>876.544092468651</v>
      </c>
      <c r="H225" s="9">
        <v>0.31374511293421598</v>
      </c>
      <c r="I225" s="9">
        <v>6.3335761546481395E-60</v>
      </c>
      <c r="J225" s="9">
        <v>16.760948087711899</v>
      </c>
      <c r="K225" s="9">
        <v>2573</v>
      </c>
      <c r="L225" s="9">
        <v>849.16350558753697</v>
      </c>
      <c r="M225" s="67" t="str">
        <f t="shared" si="3"/>
        <v>log</v>
      </c>
    </row>
    <row r="226" spans="1:13" ht="18.75">
      <c r="A226" s="134"/>
      <c r="B226" s="8" t="s">
        <v>387</v>
      </c>
      <c r="C226" s="64">
        <v>0.309570273697446</v>
      </c>
      <c r="D226" s="9">
        <v>5.5868214625658997E-58</v>
      </c>
      <c r="E226" s="9">
        <v>16.465896311499701</v>
      </c>
      <c r="F226" s="9">
        <v>2558</v>
      </c>
      <c r="G226" s="9">
        <v>830.78668793701399</v>
      </c>
      <c r="H226" s="9">
        <v>0.31511230985599797</v>
      </c>
      <c r="I226" s="9">
        <v>4.0606414874271498E-60</v>
      </c>
      <c r="J226" s="9">
        <v>16.792854982993301</v>
      </c>
      <c r="K226" s="9">
        <v>2558</v>
      </c>
      <c r="L226" s="9">
        <v>820.96574460547004</v>
      </c>
      <c r="M226" s="67" t="str">
        <f t="shared" si="3"/>
        <v>log</v>
      </c>
    </row>
    <row r="227" spans="1:13" ht="18.75">
      <c r="A227" s="134"/>
      <c r="B227" s="8" t="s">
        <v>388</v>
      </c>
      <c r="C227" s="64">
        <v>0.28074427332836399</v>
      </c>
      <c r="D227" s="9">
        <v>5.0616890823021001E-46</v>
      </c>
      <c r="E227" s="9">
        <v>14.5403346943242</v>
      </c>
      <c r="F227" s="9">
        <v>2471</v>
      </c>
      <c r="G227" s="9">
        <v>832.441240485658</v>
      </c>
      <c r="H227" s="9">
        <v>0.28933808372979503</v>
      </c>
      <c r="I227" s="9">
        <v>6.7614014869182201E-49</v>
      </c>
      <c r="J227" s="9">
        <v>15.025434749031399</v>
      </c>
      <c r="K227" s="9">
        <v>2471</v>
      </c>
      <c r="L227" s="9">
        <v>819.25384082742801</v>
      </c>
      <c r="M227" s="67" t="str">
        <f t="shared" si="3"/>
        <v>log</v>
      </c>
    </row>
    <row r="228" spans="1:13" ht="18.75">
      <c r="A228" s="134"/>
      <c r="B228" s="8" t="s">
        <v>389</v>
      </c>
      <c r="C228" s="64">
        <v>0.28039579119785701</v>
      </c>
      <c r="D228" s="9">
        <v>9.9403664840217693E-46</v>
      </c>
      <c r="E228" s="9">
        <v>14.491332822345299</v>
      </c>
      <c r="F228" s="9">
        <v>2461</v>
      </c>
      <c r="G228" s="9">
        <v>834.45726094476299</v>
      </c>
      <c r="H228" s="9">
        <v>0.279835011495283</v>
      </c>
      <c r="I228" s="9">
        <v>1.5151244457201201E-45</v>
      </c>
      <c r="J228" s="9">
        <v>14.4598857578239</v>
      </c>
      <c r="K228" s="9">
        <v>2461</v>
      </c>
      <c r="L228" s="9">
        <v>835.29693690123304</v>
      </c>
      <c r="M228" s="67" t="str">
        <f t="shared" si="3"/>
        <v>linear</v>
      </c>
    </row>
    <row r="229" spans="1:13" ht="18.75">
      <c r="A229" s="134"/>
      <c r="B229" s="8" t="s">
        <v>390</v>
      </c>
      <c r="C229" s="64">
        <v>0.32930522971963</v>
      </c>
      <c r="D229" s="9">
        <v>4.1747018960063901E-65</v>
      </c>
      <c r="E229" s="9">
        <v>17.5422005508929</v>
      </c>
      <c r="F229" s="9">
        <v>2530</v>
      </c>
      <c r="G229" s="9">
        <v>745.61949467424995</v>
      </c>
      <c r="H229" s="9">
        <v>0.33505430771915501</v>
      </c>
      <c r="I229" s="9">
        <v>1.7969623977956199E-67</v>
      </c>
      <c r="J229" s="9">
        <v>17.886810745241</v>
      </c>
      <c r="K229" s="9">
        <v>2530</v>
      </c>
      <c r="L229" s="9">
        <v>734.749048462053</v>
      </c>
      <c r="M229" s="67" t="str">
        <f t="shared" si="3"/>
        <v>log</v>
      </c>
    </row>
    <row r="230" spans="1:13" ht="18.75">
      <c r="A230" s="134"/>
      <c r="B230" s="8" t="s">
        <v>391</v>
      </c>
      <c r="C230" s="64">
        <v>0.32350434944476297</v>
      </c>
      <c r="D230" s="9">
        <v>6.6695718086188202E-62</v>
      </c>
      <c r="E230" s="9">
        <v>17.073916682912099</v>
      </c>
      <c r="F230" s="9">
        <v>2494</v>
      </c>
      <c r="G230" s="9">
        <v>726.69003784910103</v>
      </c>
      <c r="H230" s="9">
        <v>0.31695559870107498</v>
      </c>
      <c r="I230" s="9">
        <v>2.3116998593827398E-59</v>
      </c>
      <c r="J230" s="9">
        <v>16.689242214124899</v>
      </c>
      <c r="K230" s="9">
        <v>2494</v>
      </c>
      <c r="L230" s="9">
        <v>738.355162856486</v>
      </c>
      <c r="M230" s="67" t="str">
        <f t="shared" si="3"/>
        <v>linear</v>
      </c>
    </row>
    <row r="231" spans="1:13" ht="18.75">
      <c r="A231" s="134"/>
      <c r="B231" s="8" t="s">
        <v>392</v>
      </c>
      <c r="C231" s="64">
        <v>0.27090027902178598</v>
      </c>
      <c r="D231" s="9">
        <v>5.6720666019132502E-41</v>
      </c>
      <c r="E231" s="9">
        <v>13.6657083909598</v>
      </c>
      <c r="F231" s="9">
        <v>2358</v>
      </c>
      <c r="G231" s="9">
        <v>703.50950965157006</v>
      </c>
      <c r="H231" s="9">
        <v>0.29624781583410498</v>
      </c>
      <c r="I231" s="9">
        <v>5.11874058219593E-49</v>
      </c>
      <c r="J231" s="9">
        <v>15.061671136461699</v>
      </c>
      <c r="K231" s="9">
        <v>2358</v>
      </c>
      <c r="L231" s="9">
        <v>666.60863003381303</v>
      </c>
      <c r="M231" s="67" t="str">
        <f t="shared" si="3"/>
        <v>log</v>
      </c>
    </row>
    <row r="232" spans="1:13" ht="18.75">
      <c r="A232" s="134"/>
      <c r="B232" s="8" t="s">
        <v>393</v>
      </c>
      <c r="C232" s="64">
        <v>0.27140482676285899</v>
      </c>
      <c r="D232" s="9">
        <v>7.6865303656010101E-41</v>
      </c>
      <c r="E232" s="9">
        <v>13.643732658495701</v>
      </c>
      <c r="F232" s="9">
        <v>2341</v>
      </c>
      <c r="G232" s="9">
        <v>732.54293978397698</v>
      </c>
      <c r="H232" s="9">
        <v>0.277229429938465</v>
      </c>
      <c r="I232" s="9">
        <v>1.31813981007186E-42</v>
      </c>
      <c r="J232" s="9">
        <v>13.960640701673499</v>
      </c>
      <c r="K232" s="9">
        <v>2341</v>
      </c>
      <c r="L232" s="9">
        <v>724.44636046214805</v>
      </c>
      <c r="M232" s="67" t="str">
        <f t="shared" si="3"/>
        <v>log</v>
      </c>
    </row>
    <row r="233" spans="1:13" ht="18.75">
      <c r="A233" s="134"/>
      <c r="B233" s="8" t="s">
        <v>394</v>
      </c>
      <c r="C233" s="64">
        <v>0.34004979779644501</v>
      </c>
      <c r="D233" s="9">
        <v>2.6594866559273898E-69</v>
      </c>
      <c r="E233" s="9">
        <v>18.1520943160338</v>
      </c>
      <c r="F233" s="9">
        <v>2520</v>
      </c>
      <c r="G233" s="9">
        <v>718.54714206516201</v>
      </c>
      <c r="H233" s="9">
        <v>0.33349087853435899</v>
      </c>
      <c r="I233" s="9">
        <v>1.4450806135648801E-66</v>
      </c>
      <c r="J233" s="9">
        <v>17.757677191847101</v>
      </c>
      <c r="K233" s="9">
        <v>2520</v>
      </c>
      <c r="L233" s="9">
        <v>731.11399756350897</v>
      </c>
      <c r="M233" s="67" t="str">
        <f t="shared" si="3"/>
        <v>linear</v>
      </c>
    </row>
    <row r="234" spans="1:13" ht="18.75">
      <c r="A234" s="134"/>
      <c r="B234" s="8" t="s">
        <v>395</v>
      </c>
      <c r="C234" s="64">
        <v>0.30456667084154099</v>
      </c>
      <c r="D234" s="9">
        <v>1.46873960126914E-54</v>
      </c>
      <c r="E234" s="9">
        <v>15.9430735071554</v>
      </c>
      <c r="F234" s="9">
        <v>2486</v>
      </c>
      <c r="G234" s="9">
        <v>735.76127018429304</v>
      </c>
      <c r="H234" s="9">
        <v>0.30428234836467699</v>
      </c>
      <c r="I234" s="9">
        <v>1.8635507893258699E-54</v>
      </c>
      <c r="J234" s="9">
        <v>15.926670747108499</v>
      </c>
      <c r="K234" s="9">
        <v>2486</v>
      </c>
      <c r="L234" s="9">
        <v>736.23595787558997</v>
      </c>
      <c r="M234" s="67" t="str">
        <f t="shared" si="3"/>
        <v>linear</v>
      </c>
    </row>
    <row r="235" spans="1:13" ht="18.75">
      <c r="A235" s="134"/>
      <c r="B235" s="8" t="s">
        <v>396</v>
      </c>
      <c r="C235" s="64">
        <v>0.28979972627192901</v>
      </c>
      <c r="D235" s="9">
        <v>7.6429261540493904E-49</v>
      </c>
      <c r="E235" s="9">
        <v>15.0180645473285</v>
      </c>
      <c r="F235" s="9">
        <v>2460</v>
      </c>
      <c r="G235" s="9">
        <v>769.93755151942605</v>
      </c>
      <c r="H235" s="9">
        <v>0.28994040066743199</v>
      </c>
      <c r="I235" s="9">
        <v>6.8468301768475302E-49</v>
      </c>
      <c r="J235" s="9">
        <v>15.0260235185771</v>
      </c>
      <c r="K235" s="9">
        <v>2460</v>
      </c>
      <c r="L235" s="9">
        <v>769.71834539417398</v>
      </c>
      <c r="M235" s="67" t="str">
        <f t="shared" si="3"/>
        <v>log</v>
      </c>
    </row>
    <row r="236" spans="1:13" ht="18.75">
      <c r="A236" s="134"/>
      <c r="B236" s="8" t="s">
        <v>397</v>
      </c>
      <c r="C236" s="64">
        <v>0.258118985455429</v>
      </c>
      <c r="D236" s="9">
        <v>1.41518845396408E-37</v>
      </c>
      <c r="E236" s="9">
        <v>13.0368197376201</v>
      </c>
      <c r="F236" s="9">
        <v>2381</v>
      </c>
      <c r="G236" s="9">
        <v>743.90152113809199</v>
      </c>
      <c r="H236" s="9">
        <v>0.26414305894960899</v>
      </c>
      <c r="I236" s="9">
        <v>2.48436658923268E-39</v>
      </c>
      <c r="J236" s="9">
        <v>13.3636192387292</v>
      </c>
      <c r="K236" s="9">
        <v>2381</v>
      </c>
      <c r="L236" s="9">
        <v>735.85552596029004</v>
      </c>
      <c r="M236" s="67" t="str">
        <f t="shared" si="3"/>
        <v>log</v>
      </c>
    </row>
    <row r="237" spans="1:13" ht="18.75">
      <c r="A237" s="134"/>
      <c r="B237" s="8" t="s">
        <v>398</v>
      </c>
      <c r="C237" s="64">
        <v>0.237957942923159</v>
      </c>
      <c r="D237" s="9">
        <v>8.6597148286253802E-34</v>
      </c>
      <c r="E237" s="9">
        <v>12.2962270546486</v>
      </c>
      <c r="F237" s="9">
        <v>2519</v>
      </c>
      <c r="G237" s="9">
        <v>867.68939095667804</v>
      </c>
      <c r="H237" s="9">
        <v>0.26475471301514902</v>
      </c>
      <c r="I237" s="9">
        <v>1.05814220055411E-41</v>
      </c>
      <c r="J237" s="9">
        <v>13.779660123302699</v>
      </c>
      <c r="K237" s="9">
        <v>2519</v>
      </c>
      <c r="L237" s="9">
        <v>831.430903950539</v>
      </c>
      <c r="M237" s="67" t="str">
        <f t="shared" si="3"/>
        <v>log</v>
      </c>
    </row>
    <row r="238" spans="1:13" ht="18.75">
      <c r="A238" s="134"/>
      <c r="B238" s="8" t="s">
        <v>399</v>
      </c>
      <c r="C238" s="64">
        <v>0.227477987195079</v>
      </c>
      <c r="D238" s="9">
        <v>2.0531687963620201E-30</v>
      </c>
      <c r="E238" s="9">
        <v>11.616870473135901</v>
      </c>
      <c r="F238" s="9">
        <v>2473</v>
      </c>
      <c r="G238" s="9">
        <v>827.94320355355103</v>
      </c>
      <c r="H238" s="9">
        <v>0.247264941401865</v>
      </c>
      <c r="I238" s="9">
        <v>8.5198046698089305E-36</v>
      </c>
      <c r="J238" s="9">
        <v>12.6903667328717</v>
      </c>
      <c r="K238" s="9">
        <v>2473</v>
      </c>
      <c r="L238" s="9">
        <v>803.30278132219303</v>
      </c>
      <c r="M238" s="67" t="str">
        <f t="shared" si="3"/>
        <v>log</v>
      </c>
    </row>
    <row r="239" spans="1:13" ht="18.75">
      <c r="A239" s="134"/>
      <c r="B239" s="8" t="s">
        <v>400</v>
      </c>
      <c r="C239" s="64">
        <v>0.22372072916785599</v>
      </c>
      <c r="D239" s="9">
        <v>8.5283871647769104E-28</v>
      </c>
      <c r="E239" s="9">
        <v>11.0703392064989</v>
      </c>
      <c r="F239" s="9">
        <v>2326</v>
      </c>
      <c r="G239" s="9">
        <v>705.64450490162005</v>
      </c>
      <c r="H239" s="9">
        <v>0.24597234489922801</v>
      </c>
      <c r="I239" s="9">
        <v>2.00689737610505E-33</v>
      </c>
      <c r="J239" s="9">
        <v>12.2389256856437</v>
      </c>
      <c r="K239" s="9">
        <v>2326</v>
      </c>
      <c r="L239" s="9">
        <v>679.889687384392</v>
      </c>
      <c r="M239" s="67" t="str">
        <f t="shared" si="3"/>
        <v>log</v>
      </c>
    </row>
    <row r="240" spans="1:13" ht="18.75">
      <c r="A240" s="134"/>
      <c r="B240" s="8" t="s">
        <v>401</v>
      </c>
      <c r="C240" s="64">
        <v>0.28837372778653297</v>
      </c>
      <c r="D240" s="9">
        <v>1.4145676349757099E-45</v>
      </c>
      <c r="E240" s="9">
        <v>14.484269311753399</v>
      </c>
      <c r="F240" s="9">
        <v>2313</v>
      </c>
      <c r="G240" s="9">
        <v>667.536419997856</v>
      </c>
      <c r="H240" s="9">
        <v>0.285022392594316</v>
      </c>
      <c r="I240" s="9">
        <v>1.61159754902388E-44</v>
      </c>
      <c r="J240" s="9">
        <v>14.300961248747999</v>
      </c>
      <c r="K240" s="9">
        <v>2313</v>
      </c>
      <c r="L240" s="9">
        <v>672.38344264133605</v>
      </c>
      <c r="M240" s="67" t="str">
        <f t="shared" si="3"/>
        <v>linear</v>
      </c>
    </row>
    <row r="241" spans="1:13" ht="18.75">
      <c r="A241" s="134"/>
      <c r="B241" s="8" t="s">
        <v>402</v>
      </c>
      <c r="C241" s="64">
        <v>0.24929871293407799</v>
      </c>
      <c r="D241" s="9">
        <v>7.2158941297822099E-37</v>
      </c>
      <c r="E241" s="9">
        <v>12.8919043879157</v>
      </c>
      <c r="F241" s="9">
        <v>2508</v>
      </c>
      <c r="G241" s="9">
        <v>844.90510750950205</v>
      </c>
      <c r="H241" s="9">
        <v>0.262182689815258</v>
      </c>
      <c r="I241" s="9">
        <v>9.9180160039458095E-41</v>
      </c>
      <c r="J241" s="9">
        <v>13.6060558979496</v>
      </c>
      <c r="K241" s="9">
        <v>2508</v>
      </c>
      <c r="L241" s="9">
        <v>827.20604147097799</v>
      </c>
      <c r="M241" s="67" t="str">
        <f t="shared" si="3"/>
        <v>log</v>
      </c>
    </row>
    <row r="242" spans="1:13" ht="18.75">
      <c r="A242" s="134"/>
      <c r="B242" s="8" t="s">
        <v>403</v>
      </c>
      <c r="C242" s="64">
        <v>0.258091297609151</v>
      </c>
      <c r="D242" s="9">
        <v>5.53871269936608E-39</v>
      </c>
      <c r="E242" s="9">
        <v>13.290142910580901</v>
      </c>
      <c r="F242" s="9">
        <v>2475</v>
      </c>
      <c r="G242" s="9">
        <v>792.20737414236703</v>
      </c>
      <c r="H242" s="9">
        <v>0.28116301664106103</v>
      </c>
      <c r="I242" s="9">
        <v>3.12395059669553E-46</v>
      </c>
      <c r="J242" s="9">
        <v>14.5756654901661</v>
      </c>
      <c r="K242" s="9">
        <v>2475</v>
      </c>
      <c r="L242" s="9">
        <v>758.96839969125597</v>
      </c>
      <c r="M242" s="67" t="str">
        <f t="shared" si="3"/>
        <v>log</v>
      </c>
    </row>
    <row r="243" spans="1:13" ht="18.75">
      <c r="A243" s="134"/>
      <c r="B243" s="8" t="s">
        <v>404</v>
      </c>
      <c r="C243" s="64">
        <v>0.26854751458369602</v>
      </c>
      <c r="D243" s="9">
        <v>9.2901398738758602E-41</v>
      </c>
      <c r="E243" s="9">
        <v>13.623599538809099</v>
      </c>
      <c r="F243" s="9">
        <v>2388</v>
      </c>
      <c r="G243" s="9">
        <v>716.63997959978599</v>
      </c>
      <c r="H243" s="9">
        <v>0.26931123041197502</v>
      </c>
      <c r="I243" s="9">
        <v>5.45999465742416E-41</v>
      </c>
      <c r="J243" s="9">
        <v>13.665368514165801</v>
      </c>
      <c r="K243" s="9">
        <v>2388</v>
      </c>
      <c r="L243" s="9">
        <v>715.58169807028401</v>
      </c>
      <c r="M243" s="67" t="str">
        <f t="shared" si="3"/>
        <v>log</v>
      </c>
    </row>
    <row r="244" spans="1:13" ht="18.75">
      <c r="A244" s="134"/>
      <c r="B244" s="8" t="s">
        <v>405</v>
      </c>
      <c r="C244" s="64">
        <v>0.27578281876288602</v>
      </c>
      <c r="D244" s="9">
        <v>4.2817554325633098E-42</v>
      </c>
      <c r="E244" s="9">
        <v>13.8699142458462</v>
      </c>
      <c r="F244" s="9">
        <v>2337</v>
      </c>
      <c r="G244" s="9">
        <v>665.79697799589803</v>
      </c>
      <c r="H244" s="9">
        <v>0.27806195520386201</v>
      </c>
      <c r="I244" s="9">
        <v>8.5961685170173806E-43</v>
      </c>
      <c r="J244" s="9">
        <v>13.9941012036617</v>
      </c>
      <c r="K244" s="9">
        <v>2337</v>
      </c>
      <c r="L244" s="9">
        <v>662.59926213767301</v>
      </c>
      <c r="M244" s="67" t="str">
        <f t="shared" si="3"/>
        <v>log</v>
      </c>
    </row>
    <row r="245" spans="1:13" ht="18.75">
      <c r="A245" s="134" t="s">
        <v>185</v>
      </c>
      <c r="B245" s="8" t="s">
        <v>382</v>
      </c>
      <c r="C245" s="64">
        <v>0.21887359719042601</v>
      </c>
      <c r="D245" s="9">
        <v>3.49280909936045E-29</v>
      </c>
      <c r="E245" s="9">
        <v>11.3538445726787</v>
      </c>
      <c r="F245" s="9">
        <v>2562</v>
      </c>
      <c r="G245" s="9">
        <v>1260.647133063</v>
      </c>
      <c r="H245" s="9">
        <v>0.24900271914283201</v>
      </c>
      <c r="I245" s="9">
        <v>1.5463862397642499E-37</v>
      </c>
      <c r="J245" s="9">
        <v>13.013459900180701</v>
      </c>
      <c r="K245" s="9">
        <v>2562</v>
      </c>
      <c r="L245" s="9">
        <v>1222.4007241597001</v>
      </c>
      <c r="M245" s="67" t="str">
        <f t="shared" si="3"/>
        <v>log</v>
      </c>
    </row>
    <row r="246" spans="1:13" ht="18.75">
      <c r="A246" s="134"/>
      <c r="B246" s="8" t="s">
        <v>383</v>
      </c>
      <c r="C246" s="64">
        <v>0.25790099284946999</v>
      </c>
      <c r="D246" s="9">
        <v>4.8746547163458104E-40</v>
      </c>
      <c r="E246" s="9">
        <v>13.476706695386699</v>
      </c>
      <c r="F246" s="9">
        <v>2549</v>
      </c>
      <c r="G246" s="9">
        <v>1185.3835870688099</v>
      </c>
      <c r="H246" s="9">
        <v>0.28888055589689299</v>
      </c>
      <c r="I246" s="9">
        <v>3.1840452634671798E-50</v>
      </c>
      <c r="J246" s="9">
        <v>15.234409178145601</v>
      </c>
      <c r="K246" s="9">
        <v>2549</v>
      </c>
      <c r="L246" s="9">
        <v>1138.6680053847101</v>
      </c>
      <c r="M246" s="67" t="str">
        <f t="shared" si="3"/>
        <v>log</v>
      </c>
    </row>
    <row r="247" spans="1:13" ht="18.75">
      <c r="A247" s="134"/>
      <c r="B247" s="8" t="s">
        <v>384</v>
      </c>
      <c r="C247" s="64">
        <v>0.245410931234884</v>
      </c>
      <c r="D247" s="9">
        <v>3.1375099234620298E-35</v>
      </c>
      <c r="E247" s="9">
        <v>12.5814526825288</v>
      </c>
      <c r="F247" s="9">
        <v>2470</v>
      </c>
      <c r="G247" s="9">
        <v>1130.80012321769</v>
      </c>
      <c r="H247" s="9">
        <v>0.27433753370306202</v>
      </c>
      <c r="I247" s="9">
        <v>6.29161257274089E-44</v>
      </c>
      <c r="J247" s="9">
        <v>14.1782992688848</v>
      </c>
      <c r="K247" s="9">
        <v>2470</v>
      </c>
      <c r="L247" s="9">
        <v>1090.9331519309501</v>
      </c>
      <c r="M247" s="67" t="str">
        <f t="shared" si="3"/>
        <v>log</v>
      </c>
    </row>
    <row r="248" spans="1:13" ht="18.75">
      <c r="A248" s="134"/>
      <c r="B248" s="8" t="s">
        <v>385</v>
      </c>
      <c r="C248" s="64">
        <v>0.278607988434105</v>
      </c>
      <c r="D248" s="9">
        <v>3.64628254444067E-45</v>
      </c>
      <c r="E248" s="9">
        <v>14.3940569889639</v>
      </c>
      <c r="F248" s="9">
        <v>2462</v>
      </c>
      <c r="G248" s="9">
        <v>1073.41380168459</v>
      </c>
      <c r="H248" s="9">
        <v>0.289038781406389</v>
      </c>
      <c r="I248" s="9">
        <v>1.2680202806731501E-48</v>
      </c>
      <c r="J248" s="9">
        <v>14.9811169494292</v>
      </c>
      <c r="K248" s="9">
        <v>2462</v>
      </c>
      <c r="L248" s="9">
        <v>1057.5456942959399</v>
      </c>
      <c r="M248" s="67" t="str">
        <f t="shared" si="3"/>
        <v>log</v>
      </c>
    </row>
    <row r="249" spans="1:13" ht="18.75">
      <c r="A249" s="134"/>
      <c r="B249" s="8" t="s">
        <v>386</v>
      </c>
      <c r="C249" s="64">
        <v>0.21887359719042601</v>
      </c>
      <c r="D249" s="9">
        <v>3.49280909936045E-29</v>
      </c>
      <c r="E249" s="9">
        <v>11.3538445726787</v>
      </c>
      <c r="F249" s="9">
        <v>2562</v>
      </c>
      <c r="G249" s="9">
        <v>1260.647133063</v>
      </c>
      <c r="H249" s="9">
        <v>0.24900271914283201</v>
      </c>
      <c r="I249" s="9">
        <v>1.5463862397642499E-37</v>
      </c>
      <c r="J249" s="9">
        <v>13.013459900180701</v>
      </c>
      <c r="K249" s="9">
        <v>2562</v>
      </c>
      <c r="L249" s="9">
        <v>1222.4007241597001</v>
      </c>
      <c r="M249" s="67" t="str">
        <f t="shared" si="3"/>
        <v>log</v>
      </c>
    </row>
    <row r="250" spans="1:13" ht="18.75">
      <c r="A250" s="134"/>
      <c r="B250" s="8" t="s">
        <v>387</v>
      </c>
      <c r="C250" s="64">
        <v>0.25790099284946999</v>
      </c>
      <c r="D250" s="9">
        <v>4.8746547163458104E-40</v>
      </c>
      <c r="E250" s="9">
        <v>13.476706695386699</v>
      </c>
      <c r="F250" s="9">
        <v>2549</v>
      </c>
      <c r="G250" s="9">
        <v>1185.3835870688099</v>
      </c>
      <c r="H250" s="9">
        <v>0.28888055589689299</v>
      </c>
      <c r="I250" s="9">
        <v>3.1840452634671798E-50</v>
      </c>
      <c r="J250" s="9">
        <v>15.234409178145601</v>
      </c>
      <c r="K250" s="9">
        <v>2549</v>
      </c>
      <c r="L250" s="9">
        <v>1138.6680053847101</v>
      </c>
      <c r="M250" s="67" t="str">
        <f t="shared" si="3"/>
        <v>log</v>
      </c>
    </row>
    <row r="251" spans="1:13" ht="18.75">
      <c r="A251" s="134"/>
      <c r="B251" s="8" t="s">
        <v>388</v>
      </c>
      <c r="C251" s="64">
        <v>0.245410931234884</v>
      </c>
      <c r="D251" s="9">
        <v>3.1375099234620298E-35</v>
      </c>
      <c r="E251" s="9">
        <v>12.5814526825288</v>
      </c>
      <c r="F251" s="9">
        <v>2470</v>
      </c>
      <c r="G251" s="9">
        <v>1130.80012321769</v>
      </c>
      <c r="H251" s="9">
        <v>0.27433753370306202</v>
      </c>
      <c r="I251" s="9">
        <v>6.29161257274089E-44</v>
      </c>
      <c r="J251" s="9">
        <v>14.1782992688848</v>
      </c>
      <c r="K251" s="9">
        <v>2470</v>
      </c>
      <c r="L251" s="9">
        <v>1090.9331519309501</v>
      </c>
      <c r="M251" s="67" t="str">
        <f t="shared" si="3"/>
        <v>log</v>
      </c>
    </row>
    <row r="252" spans="1:13" ht="18.75">
      <c r="A252" s="134"/>
      <c r="B252" s="8" t="s">
        <v>389</v>
      </c>
      <c r="C252" s="64">
        <v>0.278607988434105</v>
      </c>
      <c r="D252" s="9">
        <v>3.64628254444067E-45</v>
      </c>
      <c r="E252" s="9">
        <v>14.3940569889639</v>
      </c>
      <c r="F252" s="9">
        <v>2462</v>
      </c>
      <c r="G252" s="9">
        <v>1073.41380168459</v>
      </c>
      <c r="H252" s="9">
        <v>0.289038781406389</v>
      </c>
      <c r="I252" s="9">
        <v>1.2680202806731501E-48</v>
      </c>
      <c r="J252" s="9">
        <v>14.9811169494292</v>
      </c>
      <c r="K252" s="9">
        <v>2462</v>
      </c>
      <c r="L252" s="9">
        <v>1057.5456942959399</v>
      </c>
      <c r="M252" s="67" t="str">
        <f t="shared" si="3"/>
        <v>log</v>
      </c>
    </row>
    <row r="253" spans="1:13" ht="18.75">
      <c r="A253" s="134"/>
      <c r="B253" s="8" t="s">
        <v>390</v>
      </c>
      <c r="C253" s="64">
        <v>0.23871109953976599</v>
      </c>
      <c r="D253" s="9">
        <v>4.8918490124932702E-34</v>
      </c>
      <c r="E253" s="9">
        <v>12.344837878679099</v>
      </c>
      <c r="F253" s="9">
        <v>2522</v>
      </c>
      <c r="G253" s="9">
        <v>1199.46552003637</v>
      </c>
      <c r="H253" s="9">
        <v>0.26567534445046198</v>
      </c>
      <c r="I253" s="9">
        <v>4.8729159484225599E-42</v>
      </c>
      <c r="J253" s="9">
        <v>13.839441947924801</v>
      </c>
      <c r="K253" s="9">
        <v>2522</v>
      </c>
      <c r="L253" s="9">
        <v>1162.7987865415901</v>
      </c>
      <c r="M253" s="67" t="str">
        <f t="shared" si="3"/>
        <v>log</v>
      </c>
    </row>
    <row r="254" spans="1:13" ht="18.75">
      <c r="A254" s="134"/>
      <c r="B254" s="8" t="s">
        <v>391</v>
      </c>
      <c r="C254" s="64">
        <v>0.27211530191605798</v>
      </c>
      <c r="D254" s="9">
        <v>1.5384040297928999E-43</v>
      </c>
      <c r="E254" s="9">
        <v>14.1081763434967</v>
      </c>
      <c r="F254" s="9">
        <v>2489</v>
      </c>
      <c r="G254" s="9">
        <v>1119.3184878081699</v>
      </c>
      <c r="H254" s="9">
        <v>0.29135781612564698</v>
      </c>
      <c r="I254" s="9">
        <v>6.1871271649408099E-50</v>
      </c>
      <c r="J254" s="9">
        <v>15.195056633753801</v>
      </c>
      <c r="K254" s="9">
        <v>2489</v>
      </c>
      <c r="L254" s="9">
        <v>1089.9774883689099</v>
      </c>
      <c r="M254" s="67" t="str">
        <f t="shared" si="3"/>
        <v>log</v>
      </c>
    </row>
    <row r="255" spans="1:13" ht="18.75">
      <c r="A255" s="134"/>
      <c r="B255" s="8" t="s">
        <v>392</v>
      </c>
      <c r="C255" s="64">
        <v>0.238718491456756</v>
      </c>
      <c r="D255" s="9">
        <v>7.1698214894265703E-32</v>
      </c>
      <c r="E255" s="9">
        <v>11.9244422349131</v>
      </c>
      <c r="F255" s="9">
        <v>2353</v>
      </c>
      <c r="G255" s="9">
        <v>1017.44868769091</v>
      </c>
      <c r="H255" s="9">
        <v>0.28489040974205898</v>
      </c>
      <c r="I255" s="9">
        <v>3.2334088439819597E-45</v>
      </c>
      <c r="J255" s="9">
        <v>14.4168190806339</v>
      </c>
      <c r="K255" s="9">
        <v>2353</v>
      </c>
      <c r="L255" s="9">
        <v>956.28617072709403</v>
      </c>
      <c r="M255" s="67" t="str">
        <f t="shared" si="3"/>
        <v>log</v>
      </c>
    </row>
    <row r="256" spans="1:13" ht="18.75">
      <c r="A256" s="134"/>
      <c r="B256" s="8" t="s">
        <v>393</v>
      </c>
      <c r="C256" s="64">
        <v>0.26289557139768299</v>
      </c>
      <c r="D256" s="9">
        <v>2.44486782150516E-38</v>
      </c>
      <c r="E256" s="9">
        <v>13.1836524853939</v>
      </c>
      <c r="F256" s="9">
        <v>2341</v>
      </c>
      <c r="G256" s="9">
        <v>990.41017357412898</v>
      </c>
      <c r="H256" s="9">
        <v>0.28271715990082102</v>
      </c>
      <c r="I256" s="9">
        <v>2.60986443602124E-44</v>
      </c>
      <c r="J256" s="9">
        <v>14.260744642420701</v>
      </c>
      <c r="K256" s="9">
        <v>2341</v>
      </c>
      <c r="L256" s="9">
        <v>963.03014697770698</v>
      </c>
      <c r="M256" s="67" t="str">
        <f t="shared" si="3"/>
        <v>log</v>
      </c>
    </row>
    <row r="257" spans="1:13" ht="18.75">
      <c r="A257" s="134"/>
      <c r="B257" s="8" t="s">
        <v>394</v>
      </c>
      <c r="C257" s="64">
        <v>0.24254328661764399</v>
      </c>
      <c r="D257" s="9">
        <v>5.7059279008858595E-35</v>
      </c>
      <c r="E257" s="9">
        <v>12.527890287772101</v>
      </c>
      <c r="F257" s="9">
        <v>2511</v>
      </c>
      <c r="G257" s="9">
        <v>1185.05130582322</v>
      </c>
      <c r="H257" s="9">
        <v>0.257299056568149</v>
      </c>
      <c r="I257" s="9">
        <v>2.7620185564851001E-39</v>
      </c>
      <c r="J257" s="9">
        <v>13.342440277520801</v>
      </c>
      <c r="K257" s="9">
        <v>2511</v>
      </c>
      <c r="L257" s="9">
        <v>1165.2804562285801</v>
      </c>
      <c r="M257" s="67" t="str">
        <f t="shared" si="3"/>
        <v>log</v>
      </c>
    </row>
    <row r="258" spans="1:13" ht="18.75">
      <c r="A258" s="134"/>
      <c r="B258" s="8" t="s">
        <v>395</v>
      </c>
      <c r="C258" s="64">
        <v>0.23846180937370501</v>
      </c>
      <c r="D258" s="9">
        <v>1.7592992166410199E-33</v>
      </c>
      <c r="E258" s="9">
        <v>12.237916267789901</v>
      </c>
      <c r="F258" s="9">
        <v>2484</v>
      </c>
      <c r="G258" s="9">
        <v>1146.12003943645</v>
      </c>
      <c r="H258" s="9">
        <v>0.26981346493210401</v>
      </c>
      <c r="I258" s="9">
        <v>1.00197028044901E-42</v>
      </c>
      <c r="J258" s="9">
        <v>13.965373036945699</v>
      </c>
      <c r="K258" s="9">
        <v>2484</v>
      </c>
      <c r="L258" s="9">
        <v>1103.75756643416</v>
      </c>
      <c r="M258" s="67" t="str">
        <f t="shared" si="3"/>
        <v>log</v>
      </c>
    </row>
    <row r="259" spans="1:13" ht="18.75">
      <c r="A259" s="134"/>
      <c r="B259" s="8" t="s">
        <v>396</v>
      </c>
      <c r="C259" s="64">
        <v>0.256310277734832</v>
      </c>
      <c r="D259" s="9">
        <v>3.3571154930510902E-38</v>
      </c>
      <c r="E259" s="9">
        <v>13.146574726623401</v>
      </c>
      <c r="F259" s="9">
        <v>2458</v>
      </c>
      <c r="G259" s="9">
        <v>1108.20630406894</v>
      </c>
      <c r="H259" s="9">
        <v>0.28325533882860898</v>
      </c>
      <c r="I259" s="9">
        <v>1.2945852751732E-46</v>
      </c>
      <c r="J259" s="9">
        <v>14.6430070101576</v>
      </c>
      <c r="K259" s="9">
        <v>2458</v>
      </c>
      <c r="L259" s="9">
        <v>1069.6255265038101</v>
      </c>
      <c r="M259" s="67" t="str">
        <f t="shared" si="3"/>
        <v>log</v>
      </c>
    </row>
    <row r="260" spans="1:13" ht="18.75">
      <c r="A260" s="134"/>
      <c r="B260" s="8" t="s">
        <v>397</v>
      </c>
      <c r="C260" s="64">
        <v>0.231919083935239</v>
      </c>
      <c r="D260" s="9">
        <v>1.87161618098935E-30</v>
      </c>
      <c r="E260" s="9">
        <v>11.631357024602799</v>
      </c>
      <c r="F260" s="9">
        <v>2380</v>
      </c>
      <c r="G260" s="9">
        <v>1049.2800491175301</v>
      </c>
      <c r="H260" s="9">
        <v>0.26760631952115399</v>
      </c>
      <c r="I260" s="9">
        <v>2.4058479422330598E-40</v>
      </c>
      <c r="J260" s="9">
        <v>13.5494089726306</v>
      </c>
      <c r="K260" s="9">
        <v>2380</v>
      </c>
      <c r="L260" s="9">
        <v>1003.97499773223</v>
      </c>
      <c r="M260" s="67" t="str">
        <f t="shared" si="3"/>
        <v>log</v>
      </c>
    </row>
    <row r="261" spans="1:13" ht="18.75">
      <c r="A261" s="134"/>
      <c r="B261" s="8" t="s">
        <v>398</v>
      </c>
      <c r="C261" s="64">
        <v>0.17548617067644801</v>
      </c>
      <c r="D261" s="9">
        <v>7.8899210518927397E-19</v>
      </c>
      <c r="E261" s="9">
        <v>8.9322016580492907</v>
      </c>
      <c r="F261" s="9">
        <v>2511</v>
      </c>
      <c r="G261" s="9">
        <v>1255.90931729005</v>
      </c>
      <c r="H261" s="9">
        <v>0.20029663070565901</v>
      </c>
      <c r="I261" s="9">
        <v>3.7183157689721299E-24</v>
      </c>
      <c r="J261" s="9">
        <v>10.244440486376799</v>
      </c>
      <c r="K261" s="9">
        <v>2511</v>
      </c>
      <c r="L261" s="9">
        <v>1231.6182820629699</v>
      </c>
      <c r="M261" s="67" t="str">
        <f t="shared" si="3"/>
        <v>log</v>
      </c>
    </row>
    <row r="262" spans="1:13" ht="18.75">
      <c r="A262" s="134"/>
      <c r="B262" s="8" t="s">
        <v>399</v>
      </c>
      <c r="C262" s="64">
        <v>0.228171919886824</v>
      </c>
      <c r="D262" s="9">
        <v>1.55065091897585E-30</v>
      </c>
      <c r="E262" s="9">
        <v>11.6424640375305</v>
      </c>
      <c r="F262" s="9">
        <v>2468</v>
      </c>
      <c r="G262" s="9">
        <v>1148.76623504393</v>
      </c>
      <c r="H262" s="9">
        <v>0.252482765102581</v>
      </c>
      <c r="I262" s="9">
        <v>3.1613317025656902E-37</v>
      </c>
      <c r="J262" s="9">
        <v>12.963068952564001</v>
      </c>
      <c r="K262" s="9">
        <v>2468</v>
      </c>
      <c r="L262" s="9">
        <v>1118.1296006612599</v>
      </c>
      <c r="M262" s="67" t="str">
        <f t="shared" ref="M262:M325" si="4">IF(L262&lt;G262,"log","linear")</f>
        <v>log</v>
      </c>
    </row>
    <row r="263" spans="1:13" ht="18.75">
      <c r="A263" s="134"/>
      <c r="B263" s="8" t="s">
        <v>400</v>
      </c>
      <c r="C263" s="64">
        <v>0.23960483938047999</v>
      </c>
      <c r="D263" s="9">
        <v>1.0912612943261199E-31</v>
      </c>
      <c r="E263" s="9">
        <v>11.8897261539277</v>
      </c>
      <c r="F263" s="9">
        <v>2321</v>
      </c>
      <c r="G263" s="9">
        <v>981.62646357702602</v>
      </c>
      <c r="H263" s="9">
        <v>0.25439062560498799</v>
      </c>
      <c r="I263" s="9">
        <v>1.2347823974930901E-35</v>
      </c>
      <c r="J263" s="9">
        <v>12.672625296420099</v>
      </c>
      <c r="K263" s="9">
        <v>2321</v>
      </c>
      <c r="L263" s="9">
        <v>963.55546647773997</v>
      </c>
      <c r="M263" s="67" t="str">
        <f t="shared" si="4"/>
        <v>log</v>
      </c>
    </row>
    <row r="264" spans="1:13" ht="18.75">
      <c r="A264" s="134"/>
      <c r="B264" s="8" t="s">
        <v>401</v>
      </c>
      <c r="C264" s="64">
        <v>0.27736270634013599</v>
      </c>
      <c r="D264" s="9">
        <v>3.5553115232253201E-42</v>
      </c>
      <c r="E264" s="9">
        <v>13.8871281115612</v>
      </c>
      <c r="F264" s="9">
        <v>2314</v>
      </c>
      <c r="G264" s="9">
        <v>940.15036835284195</v>
      </c>
      <c r="H264" s="9">
        <v>0.28027051758155103</v>
      </c>
      <c r="I264" s="9">
        <v>4.6020583815988801E-43</v>
      </c>
      <c r="J264" s="9">
        <v>14.045059197084001</v>
      </c>
      <c r="K264" s="9">
        <v>2314</v>
      </c>
      <c r="L264" s="9">
        <v>936.078436218967</v>
      </c>
      <c r="M264" s="67" t="str">
        <f t="shared" si="4"/>
        <v>log</v>
      </c>
    </row>
    <row r="265" spans="1:13" ht="18.75">
      <c r="A265" s="134"/>
      <c r="B265" s="8" t="s">
        <v>402</v>
      </c>
      <c r="C265" s="64">
        <v>0.179706170187378</v>
      </c>
      <c r="D265" s="9">
        <v>1.34785241684519E-19</v>
      </c>
      <c r="E265" s="9">
        <v>9.13218012472867</v>
      </c>
      <c r="F265" s="9">
        <v>2499</v>
      </c>
      <c r="G265" s="9">
        <v>1240.4657827201099</v>
      </c>
      <c r="H265" s="9">
        <v>0.20515422889472701</v>
      </c>
      <c r="I265" s="9">
        <v>3.5749946405144798E-25</v>
      </c>
      <c r="J265" s="9">
        <v>10.478541872331</v>
      </c>
      <c r="K265" s="9">
        <v>2499</v>
      </c>
      <c r="L265" s="9">
        <v>1215.0247165958799</v>
      </c>
      <c r="M265" s="67" t="str">
        <f t="shared" si="4"/>
        <v>log</v>
      </c>
    </row>
    <row r="266" spans="1:13" ht="18.75">
      <c r="A266" s="134"/>
      <c r="B266" s="8" t="s">
        <v>403</v>
      </c>
      <c r="C266" s="64">
        <v>0.233149417414342</v>
      </c>
      <c r="D266" s="9">
        <v>6.8019382311232997E-32</v>
      </c>
      <c r="E266" s="9">
        <v>11.920523845740099</v>
      </c>
      <c r="F266" s="9">
        <v>2472</v>
      </c>
      <c r="G266" s="9">
        <v>1140.5685779712201</v>
      </c>
      <c r="H266" s="9">
        <v>0.26921780343690199</v>
      </c>
      <c r="I266" s="9">
        <v>2.4302706565365401E-42</v>
      </c>
      <c r="J266" s="9">
        <v>13.8984366795467</v>
      </c>
      <c r="K266" s="9">
        <v>2472</v>
      </c>
      <c r="L266" s="9">
        <v>1092.70384489603</v>
      </c>
      <c r="M266" s="67" t="str">
        <f t="shared" si="4"/>
        <v>log</v>
      </c>
    </row>
    <row r="267" spans="1:13" ht="18.75">
      <c r="A267" s="134"/>
      <c r="B267" s="8" t="s">
        <v>404</v>
      </c>
      <c r="C267" s="64">
        <v>0.280472925932228</v>
      </c>
      <c r="D267" s="9">
        <v>2.1432399089091901E-44</v>
      </c>
      <c r="E267" s="9">
        <v>14.270078647821901</v>
      </c>
      <c r="F267" s="9">
        <v>2385</v>
      </c>
      <c r="G267" s="9">
        <v>1003.70721968052</v>
      </c>
      <c r="H267" s="9">
        <v>0.298831336419208</v>
      </c>
      <c r="I267" s="9">
        <v>1.9538070415036901E-50</v>
      </c>
      <c r="J267" s="9">
        <v>15.292648288535901</v>
      </c>
      <c r="K267" s="9">
        <v>2385</v>
      </c>
      <c r="L267" s="9">
        <v>975.99346415948196</v>
      </c>
      <c r="M267" s="67" t="str">
        <f t="shared" si="4"/>
        <v>log</v>
      </c>
    </row>
    <row r="268" spans="1:13" ht="18.75">
      <c r="A268" s="134"/>
      <c r="B268" s="8" t="s">
        <v>405</v>
      </c>
      <c r="C268" s="64">
        <v>0.27266324765396899</v>
      </c>
      <c r="D268" s="9">
        <v>3.91040183999895E-41</v>
      </c>
      <c r="E268" s="9">
        <v>13.6974115478783</v>
      </c>
      <c r="F268" s="9">
        <v>2336</v>
      </c>
      <c r="G268" s="9">
        <v>954.68005547508301</v>
      </c>
      <c r="H268" s="9">
        <v>0.28591823048265103</v>
      </c>
      <c r="I268" s="9">
        <v>3.1488399108541201E-45</v>
      </c>
      <c r="J268" s="9">
        <v>14.4210743877079</v>
      </c>
      <c r="K268" s="9">
        <v>2336</v>
      </c>
      <c r="L268" s="9">
        <v>935.90402105143005</v>
      </c>
      <c r="M268" s="67" t="str">
        <f t="shared" si="4"/>
        <v>log</v>
      </c>
    </row>
    <row r="269" spans="1:13" ht="18.75">
      <c r="A269" s="134" t="s">
        <v>190</v>
      </c>
      <c r="B269" s="8" t="s">
        <v>382</v>
      </c>
      <c r="C269" s="64">
        <v>0.27348997058948599</v>
      </c>
      <c r="D269" s="9">
        <v>2.1813452679584499E-45</v>
      </c>
      <c r="E269" s="9">
        <v>14.4197693962776</v>
      </c>
      <c r="F269" s="9">
        <v>2572</v>
      </c>
      <c r="G269" s="9">
        <v>960.65862332717302</v>
      </c>
      <c r="H269" s="9">
        <v>0.28306214310587502</v>
      </c>
      <c r="I269" s="9">
        <v>1.2552253558615599E-48</v>
      </c>
      <c r="J269" s="9">
        <v>14.9676172979371</v>
      </c>
      <c r="K269" s="9">
        <v>2572</v>
      </c>
      <c r="L269" s="9">
        <v>945.79443774468098</v>
      </c>
      <c r="M269" s="67" t="str">
        <f t="shared" si="4"/>
        <v>log</v>
      </c>
    </row>
    <row r="270" spans="1:13" ht="18.75">
      <c r="A270" s="134"/>
      <c r="B270" s="8" t="s">
        <v>383</v>
      </c>
      <c r="C270" s="64">
        <v>0.28402583719115099</v>
      </c>
      <c r="D270" s="9">
        <v>1.0979419225600601E-48</v>
      </c>
      <c r="E270" s="9">
        <v>14.979166774846201</v>
      </c>
      <c r="F270" s="9">
        <v>2557</v>
      </c>
      <c r="G270" s="9">
        <v>921.00390910249803</v>
      </c>
      <c r="H270" s="9">
        <v>0.28576113028941003</v>
      </c>
      <c r="I270" s="9">
        <v>2.7571845715623602E-49</v>
      </c>
      <c r="J270" s="9">
        <v>15.0787948332847</v>
      </c>
      <c r="K270" s="9">
        <v>2557</v>
      </c>
      <c r="L270" s="9">
        <v>918.25019928730899</v>
      </c>
      <c r="M270" s="67" t="str">
        <f t="shared" si="4"/>
        <v>log</v>
      </c>
    </row>
    <row r="271" spans="1:13" ht="18.75">
      <c r="A271" s="134"/>
      <c r="B271" s="8" t="s">
        <v>384</v>
      </c>
      <c r="C271" s="64">
        <v>0.269341966431141</v>
      </c>
      <c r="D271" s="9">
        <v>2.4893015112134599E-42</v>
      </c>
      <c r="E271" s="9">
        <v>13.896907611055701</v>
      </c>
      <c r="F271" s="9">
        <v>2469</v>
      </c>
      <c r="G271" s="9">
        <v>865.60735424006498</v>
      </c>
      <c r="H271" s="9">
        <v>0.27945580130829401</v>
      </c>
      <c r="I271" s="9">
        <v>1.4522196515030101E-45</v>
      </c>
      <c r="J271" s="9">
        <v>14.4620786084246</v>
      </c>
      <c r="K271" s="9">
        <v>2469</v>
      </c>
      <c r="L271" s="9">
        <v>850.774971269655</v>
      </c>
      <c r="M271" s="67" t="str">
        <f t="shared" si="4"/>
        <v>log</v>
      </c>
    </row>
    <row r="272" spans="1:13" ht="18.75">
      <c r="A272" s="134"/>
      <c r="B272" s="8" t="s">
        <v>385</v>
      </c>
      <c r="C272" s="64">
        <v>0.27588095170656601</v>
      </c>
      <c r="D272" s="9">
        <v>3.1161833768671099E-44</v>
      </c>
      <c r="E272" s="9">
        <v>14.232818693003701</v>
      </c>
      <c r="F272" s="9">
        <v>2459</v>
      </c>
      <c r="G272" s="9">
        <v>875.831342822127</v>
      </c>
      <c r="H272" s="9">
        <v>0.271627533339726</v>
      </c>
      <c r="I272" s="9">
        <v>6.9909081631954298E-43</v>
      </c>
      <c r="J272" s="9">
        <v>13.995755035622601</v>
      </c>
      <c r="K272" s="9">
        <v>2459</v>
      </c>
      <c r="L272" s="9">
        <v>882.02680443900203</v>
      </c>
      <c r="M272" s="67" t="str">
        <f t="shared" si="4"/>
        <v>linear</v>
      </c>
    </row>
    <row r="273" spans="1:13" ht="18.75">
      <c r="A273" s="134"/>
      <c r="B273" s="8" t="s">
        <v>386</v>
      </c>
      <c r="C273" s="64">
        <v>0.27348997058948599</v>
      </c>
      <c r="D273" s="9">
        <v>2.1813452679584499E-45</v>
      </c>
      <c r="E273" s="9">
        <v>14.4197693962776</v>
      </c>
      <c r="F273" s="9">
        <v>2572</v>
      </c>
      <c r="G273" s="9">
        <v>960.65862332717302</v>
      </c>
      <c r="H273" s="9">
        <v>0.28306214310587502</v>
      </c>
      <c r="I273" s="9">
        <v>1.2552253558615599E-48</v>
      </c>
      <c r="J273" s="9">
        <v>14.9676172979371</v>
      </c>
      <c r="K273" s="9">
        <v>2572</v>
      </c>
      <c r="L273" s="9">
        <v>945.79443774468098</v>
      </c>
      <c r="M273" s="67" t="str">
        <f t="shared" si="4"/>
        <v>log</v>
      </c>
    </row>
    <row r="274" spans="1:13" ht="18.75">
      <c r="A274" s="134"/>
      <c r="B274" s="8" t="s">
        <v>387</v>
      </c>
      <c r="C274" s="64">
        <v>0.28402583719115099</v>
      </c>
      <c r="D274" s="9">
        <v>1.0979419225600601E-48</v>
      </c>
      <c r="E274" s="9">
        <v>14.979166774846201</v>
      </c>
      <c r="F274" s="9">
        <v>2557</v>
      </c>
      <c r="G274" s="9">
        <v>921.00390910249803</v>
      </c>
      <c r="H274" s="9">
        <v>0.28576113028941003</v>
      </c>
      <c r="I274" s="9">
        <v>2.7571845715623602E-49</v>
      </c>
      <c r="J274" s="9">
        <v>15.0787948332847</v>
      </c>
      <c r="K274" s="9">
        <v>2557</v>
      </c>
      <c r="L274" s="9">
        <v>918.25019928730899</v>
      </c>
      <c r="M274" s="67" t="str">
        <f t="shared" si="4"/>
        <v>log</v>
      </c>
    </row>
    <row r="275" spans="1:13" ht="18.75">
      <c r="A275" s="134"/>
      <c r="B275" s="8" t="s">
        <v>388</v>
      </c>
      <c r="C275" s="64">
        <v>0.269341966431141</v>
      </c>
      <c r="D275" s="9">
        <v>2.4893015112134599E-42</v>
      </c>
      <c r="E275" s="9">
        <v>13.896907611055701</v>
      </c>
      <c r="F275" s="9">
        <v>2469</v>
      </c>
      <c r="G275" s="9">
        <v>865.60735424006498</v>
      </c>
      <c r="H275" s="9">
        <v>0.27945580130829401</v>
      </c>
      <c r="I275" s="9">
        <v>1.4522196515030101E-45</v>
      </c>
      <c r="J275" s="9">
        <v>14.4620786084246</v>
      </c>
      <c r="K275" s="9">
        <v>2469</v>
      </c>
      <c r="L275" s="9">
        <v>850.774971269655</v>
      </c>
      <c r="M275" s="67" t="str">
        <f t="shared" si="4"/>
        <v>log</v>
      </c>
    </row>
    <row r="276" spans="1:13" ht="18.75">
      <c r="A276" s="134"/>
      <c r="B276" s="8" t="s">
        <v>389</v>
      </c>
      <c r="C276" s="64">
        <v>0.27588095170656601</v>
      </c>
      <c r="D276" s="9">
        <v>3.1161833768671099E-44</v>
      </c>
      <c r="E276" s="9">
        <v>14.232818693003701</v>
      </c>
      <c r="F276" s="9">
        <v>2459</v>
      </c>
      <c r="G276" s="9">
        <v>875.831342822127</v>
      </c>
      <c r="H276" s="9">
        <v>0.271627533339726</v>
      </c>
      <c r="I276" s="9">
        <v>6.9909081631954298E-43</v>
      </c>
      <c r="J276" s="9">
        <v>13.995755035622601</v>
      </c>
      <c r="K276" s="9">
        <v>2459</v>
      </c>
      <c r="L276" s="9">
        <v>882.02680443900203</v>
      </c>
      <c r="M276" s="67" t="str">
        <f t="shared" si="4"/>
        <v>linear</v>
      </c>
    </row>
    <row r="277" spans="1:13" ht="18.75">
      <c r="A277" s="134"/>
      <c r="B277" s="8" t="s">
        <v>390</v>
      </c>
      <c r="C277" s="64">
        <v>0.29966625200556402</v>
      </c>
      <c r="D277" s="9">
        <v>1.07189424518951E-53</v>
      </c>
      <c r="E277" s="9">
        <v>15.799001789494399</v>
      </c>
      <c r="F277" s="9">
        <v>2530</v>
      </c>
      <c r="G277" s="9">
        <v>850.58323932701103</v>
      </c>
      <c r="H277" s="9">
        <v>0.309971783013401</v>
      </c>
      <c r="I277" s="9">
        <v>1.6230691466911099E-57</v>
      </c>
      <c r="J277" s="9">
        <v>16.399024937809902</v>
      </c>
      <c r="K277" s="9">
        <v>2530</v>
      </c>
      <c r="L277" s="9">
        <v>833.04554815876202</v>
      </c>
      <c r="M277" s="67" t="str">
        <f t="shared" si="4"/>
        <v>log</v>
      </c>
    </row>
    <row r="278" spans="1:13" ht="18.75">
      <c r="A278" s="134"/>
      <c r="B278" s="8" t="s">
        <v>391</v>
      </c>
      <c r="C278" s="64">
        <v>0.32228136006437302</v>
      </c>
      <c r="D278" s="9">
        <v>2.12391724159991E-61</v>
      </c>
      <c r="E278" s="9">
        <v>16.998463763691198</v>
      </c>
      <c r="F278" s="9">
        <v>2493</v>
      </c>
      <c r="G278" s="9">
        <v>774.88536357648695</v>
      </c>
      <c r="H278" s="9">
        <v>0.32160871418235598</v>
      </c>
      <c r="I278" s="9">
        <v>3.8869887035313197E-61</v>
      </c>
      <c r="J278" s="9">
        <v>16.958887916216899</v>
      </c>
      <c r="K278" s="9">
        <v>2493</v>
      </c>
      <c r="L278" s="9">
        <v>776.09092830589304</v>
      </c>
      <c r="M278" s="67" t="str">
        <f t="shared" si="4"/>
        <v>linear</v>
      </c>
    </row>
    <row r="279" spans="1:13" ht="18.75">
      <c r="A279" s="134"/>
      <c r="B279" s="8" t="s">
        <v>392</v>
      </c>
      <c r="C279" s="64">
        <v>0.25119218936904197</v>
      </c>
      <c r="D279" s="9">
        <v>2.94509314955809E-35</v>
      </c>
      <c r="E279" s="9">
        <v>12.596403939604899</v>
      </c>
      <c r="F279" s="9">
        <v>2356</v>
      </c>
      <c r="G279" s="9">
        <v>771.53467120160201</v>
      </c>
      <c r="H279" s="9">
        <v>0.27069565037374399</v>
      </c>
      <c r="I279" s="9">
        <v>7.0556167675213E-41</v>
      </c>
      <c r="J279" s="9">
        <v>13.6487772780872</v>
      </c>
      <c r="K279" s="9">
        <v>2356</v>
      </c>
      <c r="L279" s="9">
        <v>745.77690856228696</v>
      </c>
      <c r="M279" s="67" t="str">
        <f t="shared" si="4"/>
        <v>log</v>
      </c>
    </row>
    <row r="280" spans="1:13" ht="18.75">
      <c r="A280" s="134"/>
      <c r="B280" s="8" t="s">
        <v>393</v>
      </c>
      <c r="C280" s="64">
        <v>0.25958116195099401</v>
      </c>
      <c r="D280" s="9">
        <v>2.1800890926889299E-37</v>
      </c>
      <c r="E280" s="9">
        <v>13.0053507870022</v>
      </c>
      <c r="F280" s="9">
        <v>2341</v>
      </c>
      <c r="G280" s="9">
        <v>784.77826685747698</v>
      </c>
      <c r="H280" s="9">
        <v>0.28060062536396801</v>
      </c>
      <c r="I280" s="9">
        <v>1.1971801321752E-43</v>
      </c>
      <c r="J280" s="9">
        <v>14.1448210898863</v>
      </c>
      <c r="K280" s="9">
        <v>2341</v>
      </c>
      <c r="L280" s="9">
        <v>756.07790020361699</v>
      </c>
      <c r="M280" s="67" t="str">
        <f t="shared" si="4"/>
        <v>log</v>
      </c>
    </row>
    <row r="281" spans="1:13" ht="18.75">
      <c r="A281" s="134"/>
      <c r="B281" s="8" t="s">
        <v>394</v>
      </c>
      <c r="C281" s="64">
        <v>0.291383782527318</v>
      </c>
      <c r="D281" s="9">
        <v>1.66449646400786E-50</v>
      </c>
      <c r="E281" s="9">
        <v>15.2848095514835</v>
      </c>
      <c r="F281" s="9">
        <v>2518</v>
      </c>
      <c r="G281" s="9">
        <v>858.24804897457102</v>
      </c>
      <c r="H281" s="9">
        <v>0.29545896785603099</v>
      </c>
      <c r="I281" s="9">
        <v>6.0883450468158603E-52</v>
      </c>
      <c r="J281" s="9">
        <v>15.518868842189301</v>
      </c>
      <c r="K281" s="9">
        <v>2518</v>
      </c>
      <c r="L281" s="9">
        <v>851.65370889603696</v>
      </c>
      <c r="M281" s="67" t="str">
        <f t="shared" si="4"/>
        <v>log</v>
      </c>
    </row>
    <row r="282" spans="1:13" ht="18.75">
      <c r="A282" s="134"/>
      <c r="B282" s="8" t="s">
        <v>395</v>
      </c>
      <c r="C282" s="64">
        <v>0.28274916149802498</v>
      </c>
      <c r="D282" s="9">
        <v>5.4164359345466302E-47</v>
      </c>
      <c r="E282" s="9">
        <v>14.7034792046377</v>
      </c>
      <c r="F282" s="9">
        <v>2488</v>
      </c>
      <c r="G282" s="9">
        <v>842.06649915701598</v>
      </c>
      <c r="H282" s="9">
        <v>0.28503385624327698</v>
      </c>
      <c r="I282" s="9">
        <v>9.2892912310473094E-48</v>
      </c>
      <c r="J282" s="9">
        <v>14.8327478176907</v>
      </c>
      <c r="K282" s="9">
        <v>2488</v>
      </c>
      <c r="L282" s="9">
        <v>838.55329435922999</v>
      </c>
      <c r="M282" s="67" t="str">
        <f t="shared" si="4"/>
        <v>log</v>
      </c>
    </row>
    <row r="283" spans="1:13" ht="18.75">
      <c r="A283" s="134"/>
      <c r="B283" s="8" t="s">
        <v>396</v>
      </c>
      <c r="C283" s="64">
        <v>0.27476945266610697</v>
      </c>
      <c r="D283" s="9">
        <v>7.0627786762137203E-44</v>
      </c>
      <c r="E283" s="9">
        <v>14.1707829042063</v>
      </c>
      <c r="F283" s="9">
        <v>2459</v>
      </c>
      <c r="G283" s="9">
        <v>834.21540533074801</v>
      </c>
      <c r="H283" s="9">
        <v>0.26881656842094598</v>
      </c>
      <c r="I283" s="9">
        <v>5.29768597930421E-42</v>
      </c>
      <c r="J283" s="9">
        <v>13.8395734749251</v>
      </c>
      <c r="K283" s="9">
        <v>2459</v>
      </c>
      <c r="L283" s="9">
        <v>842.81426082458995</v>
      </c>
      <c r="M283" s="67" t="str">
        <f t="shared" si="4"/>
        <v>linear</v>
      </c>
    </row>
    <row r="284" spans="1:13" ht="18.75">
      <c r="A284" s="134"/>
      <c r="B284" s="8" t="s">
        <v>397</v>
      </c>
      <c r="C284" s="64">
        <v>0.245004831611742</v>
      </c>
      <c r="D284" s="9">
        <v>6.3336759915457903E-34</v>
      </c>
      <c r="E284" s="9">
        <v>12.3335450056461</v>
      </c>
      <c r="F284" s="9">
        <v>2382</v>
      </c>
      <c r="G284" s="9">
        <v>821.70665308583898</v>
      </c>
      <c r="H284" s="9">
        <v>0.25954503106084897</v>
      </c>
      <c r="I284" s="9">
        <v>5.29827089879722E-38</v>
      </c>
      <c r="J284" s="9">
        <v>13.1167856641332</v>
      </c>
      <c r="K284" s="9">
        <v>2382</v>
      </c>
      <c r="L284" s="9">
        <v>803.02712860884299</v>
      </c>
      <c r="M284" s="67" t="str">
        <f t="shared" si="4"/>
        <v>log</v>
      </c>
    </row>
    <row r="285" spans="1:13" ht="18.75">
      <c r="A285" s="134"/>
      <c r="B285" s="8" t="s">
        <v>398</v>
      </c>
      <c r="C285" s="64">
        <v>0.23319125141473401</v>
      </c>
      <c r="D285" s="9">
        <v>1.8156622933376199E-32</v>
      </c>
      <c r="E285" s="9">
        <v>12.033206478402899</v>
      </c>
      <c r="F285" s="9">
        <v>2518</v>
      </c>
      <c r="G285" s="9">
        <v>938.34475595878496</v>
      </c>
      <c r="H285" s="9">
        <v>0.25581286216538102</v>
      </c>
      <c r="I285" s="9">
        <v>6.1001603592273104E-39</v>
      </c>
      <c r="J285" s="9">
        <v>13.278429023200299</v>
      </c>
      <c r="K285" s="9">
        <v>2518</v>
      </c>
      <c r="L285" s="9">
        <v>908.69154122412101</v>
      </c>
      <c r="M285" s="67" t="str">
        <f t="shared" si="4"/>
        <v>log</v>
      </c>
    </row>
    <row r="286" spans="1:13" ht="18.75">
      <c r="A286" s="134"/>
      <c r="B286" s="8" t="s">
        <v>399</v>
      </c>
      <c r="C286" s="64">
        <v>0.248724438146813</v>
      </c>
      <c r="D286" s="9">
        <v>3.48019854021672E-36</v>
      </c>
      <c r="E286" s="9">
        <v>12.765031611592899</v>
      </c>
      <c r="F286" s="9">
        <v>2471</v>
      </c>
      <c r="G286" s="9">
        <v>844.66630408037497</v>
      </c>
      <c r="H286" s="9">
        <v>0.26292704605583</v>
      </c>
      <c r="I286" s="9">
        <v>2.2147704775694302E-40</v>
      </c>
      <c r="J286" s="9">
        <v>13.546505110592999</v>
      </c>
      <c r="K286" s="9">
        <v>2471</v>
      </c>
      <c r="L286" s="9">
        <v>825.43591586088803</v>
      </c>
      <c r="M286" s="67" t="str">
        <f t="shared" si="4"/>
        <v>log</v>
      </c>
    </row>
    <row r="287" spans="1:13" ht="18.75">
      <c r="A287" s="134"/>
      <c r="B287" s="8" t="s">
        <v>400</v>
      </c>
      <c r="C287" s="64">
        <v>0.22653436561095799</v>
      </c>
      <c r="D287" s="9">
        <v>1.88173898049157E-28</v>
      </c>
      <c r="E287" s="9">
        <v>11.212224491323701</v>
      </c>
      <c r="F287" s="9">
        <v>2324</v>
      </c>
      <c r="G287" s="9">
        <v>745.20565834445904</v>
      </c>
      <c r="H287" s="9">
        <v>0.248693090843779</v>
      </c>
      <c r="I287" s="9">
        <v>3.9962839853072701E-34</v>
      </c>
      <c r="J287" s="9">
        <v>12.3778505884402</v>
      </c>
      <c r="K287" s="9">
        <v>2324</v>
      </c>
      <c r="L287" s="9">
        <v>719.24254107879801</v>
      </c>
      <c r="M287" s="67" t="str">
        <f t="shared" si="4"/>
        <v>log</v>
      </c>
    </row>
    <row r="288" spans="1:13" ht="18.75">
      <c r="A288" s="134"/>
      <c r="B288" s="8" t="s">
        <v>401</v>
      </c>
      <c r="C288" s="64">
        <v>0.299527778792538</v>
      </c>
      <c r="D288" s="9">
        <v>3.3813449925367999E-49</v>
      </c>
      <c r="E288" s="9">
        <v>15.098600011881899</v>
      </c>
      <c r="F288" s="9">
        <v>2313</v>
      </c>
      <c r="G288" s="9">
        <v>689.68933136922499</v>
      </c>
      <c r="H288" s="9">
        <v>0.28928502336017298</v>
      </c>
      <c r="I288" s="9">
        <v>7.2577740553803094E-46</v>
      </c>
      <c r="J288" s="9">
        <v>14.534214458725399</v>
      </c>
      <c r="K288" s="9">
        <v>2313</v>
      </c>
      <c r="L288" s="9">
        <v>704.97673768402399</v>
      </c>
      <c r="M288" s="67" t="str">
        <f t="shared" si="4"/>
        <v>linear</v>
      </c>
    </row>
    <row r="289" spans="1:13" ht="18.75">
      <c r="A289" s="134"/>
      <c r="B289" s="8" t="s">
        <v>402</v>
      </c>
      <c r="C289" s="64">
        <v>0.23985199268544399</v>
      </c>
      <c r="D289" s="9">
        <v>3.7799150318721898E-34</v>
      </c>
      <c r="E289" s="9">
        <v>12.3680109590816</v>
      </c>
      <c r="F289" s="9">
        <v>2506</v>
      </c>
      <c r="G289" s="9">
        <v>912.03988767350802</v>
      </c>
      <c r="H289" s="9">
        <v>0.26308413560602401</v>
      </c>
      <c r="I289" s="9">
        <v>5.6143177314916503E-41</v>
      </c>
      <c r="J289" s="9">
        <v>13.6508627537637</v>
      </c>
      <c r="K289" s="9">
        <v>2506</v>
      </c>
      <c r="L289" s="9">
        <v>880.75261372762895</v>
      </c>
      <c r="M289" s="67" t="str">
        <f t="shared" si="4"/>
        <v>log</v>
      </c>
    </row>
    <row r="290" spans="1:13" ht="18.75">
      <c r="A290" s="134"/>
      <c r="B290" s="8" t="s">
        <v>403</v>
      </c>
      <c r="C290" s="64">
        <v>0.26193412788256898</v>
      </c>
      <c r="D290" s="9">
        <v>3.7124605323284501E-40</v>
      </c>
      <c r="E290" s="9">
        <v>13.505214999031701</v>
      </c>
      <c r="F290" s="9">
        <v>2476</v>
      </c>
      <c r="G290" s="9">
        <v>849.33724798598701</v>
      </c>
      <c r="H290" s="9">
        <v>0.27836584583801099</v>
      </c>
      <c r="I290" s="9">
        <v>2.4772764521027299E-45</v>
      </c>
      <c r="J290" s="9">
        <v>14.421324498140301</v>
      </c>
      <c r="K290" s="9">
        <v>2476</v>
      </c>
      <c r="L290" s="9">
        <v>825.603543202232</v>
      </c>
      <c r="M290" s="67" t="str">
        <f t="shared" si="4"/>
        <v>log</v>
      </c>
    </row>
    <row r="291" spans="1:13" ht="18.75">
      <c r="A291" s="134"/>
      <c r="B291" s="8" t="s">
        <v>404</v>
      </c>
      <c r="C291" s="64">
        <v>0.26282684540923501</v>
      </c>
      <c r="D291" s="9">
        <v>5.0647662161112902E-39</v>
      </c>
      <c r="E291" s="9">
        <v>13.306023424607501</v>
      </c>
      <c r="F291" s="9">
        <v>2386</v>
      </c>
      <c r="G291" s="9">
        <v>757.631328348593</v>
      </c>
      <c r="H291" s="9">
        <v>0.26549809699896199</v>
      </c>
      <c r="I291" s="9">
        <v>8.20648354540507E-40</v>
      </c>
      <c r="J291" s="9">
        <v>13.4514599014077</v>
      </c>
      <c r="K291" s="9">
        <v>2386</v>
      </c>
      <c r="L291" s="9">
        <v>754.00834515450197</v>
      </c>
      <c r="M291" s="67" t="str">
        <f t="shared" si="4"/>
        <v>log</v>
      </c>
    </row>
    <row r="292" spans="1:13" ht="18.75">
      <c r="A292" s="134"/>
      <c r="B292" s="8" t="s">
        <v>405</v>
      </c>
      <c r="C292" s="64">
        <v>0.26879228597129601</v>
      </c>
      <c r="D292" s="9">
        <v>5.3612005126065799E-40</v>
      </c>
      <c r="E292" s="9">
        <v>13.4905765313685</v>
      </c>
      <c r="F292" s="9">
        <v>2337</v>
      </c>
      <c r="G292" s="9">
        <v>736.33111537075695</v>
      </c>
      <c r="H292" s="9">
        <v>0.269857448437337</v>
      </c>
      <c r="I292" s="9">
        <v>2.59197107237135E-40</v>
      </c>
      <c r="J292" s="9">
        <v>13.5482265735978</v>
      </c>
      <c r="K292" s="9">
        <v>2337</v>
      </c>
      <c r="L292" s="9">
        <v>734.88415859625695</v>
      </c>
      <c r="M292" s="67" t="str">
        <f t="shared" si="4"/>
        <v>log</v>
      </c>
    </row>
    <row r="293" spans="1:13" ht="18.75">
      <c r="A293" s="134" t="s">
        <v>195</v>
      </c>
      <c r="B293" s="8" t="s">
        <v>382</v>
      </c>
      <c r="C293" s="64">
        <v>0.29209626442800002</v>
      </c>
      <c r="D293" s="9">
        <v>7.9804476593677598E-52</v>
      </c>
      <c r="E293" s="9">
        <v>15.4921380565583</v>
      </c>
      <c r="F293" s="9">
        <v>2573</v>
      </c>
      <c r="G293" s="9">
        <v>802.96648255741798</v>
      </c>
      <c r="H293" s="9">
        <v>0.30580402354595498</v>
      </c>
      <c r="I293" s="9">
        <v>7.1347170535306603E-57</v>
      </c>
      <c r="J293" s="9">
        <v>16.292324107401502</v>
      </c>
      <c r="K293" s="9">
        <v>2573</v>
      </c>
      <c r="L293" s="9">
        <v>779.78952586392302</v>
      </c>
      <c r="M293" s="67" t="str">
        <f t="shared" si="4"/>
        <v>log</v>
      </c>
    </row>
    <row r="294" spans="1:13" ht="18.75">
      <c r="A294" s="134"/>
      <c r="B294" s="8" t="s">
        <v>383</v>
      </c>
      <c r="C294" s="64">
        <v>0.30392213144240898</v>
      </c>
      <c r="D294" s="9">
        <v>6.5519938086045498E-56</v>
      </c>
      <c r="E294" s="9">
        <v>16.1440455526633</v>
      </c>
      <c r="F294" s="9">
        <v>2561</v>
      </c>
      <c r="G294" s="9">
        <v>771.07956375624599</v>
      </c>
      <c r="H294" s="9">
        <v>0.31458927132565601</v>
      </c>
      <c r="I294" s="9">
        <v>5.5494093761017198E-60</v>
      </c>
      <c r="J294" s="9">
        <v>16.771743267837699</v>
      </c>
      <c r="K294" s="9">
        <v>2561</v>
      </c>
      <c r="L294" s="9">
        <v>752.38057537483803</v>
      </c>
      <c r="M294" s="67" t="str">
        <f t="shared" si="4"/>
        <v>log</v>
      </c>
    </row>
    <row r="295" spans="1:13" ht="18.75">
      <c r="A295" s="134"/>
      <c r="B295" s="8" t="s">
        <v>384</v>
      </c>
      <c r="C295" s="64">
        <v>0.28750928403778597</v>
      </c>
      <c r="D295" s="9">
        <v>2.3707532579667701E-48</v>
      </c>
      <c r="E295" s="9">
        <v>14.933949736526801</v>
      </c>
      <c r="F295" s="9">
        <v>2475</v>
      </c>
      <c r="G295" s="9">
        <v>735.81911150290796</v>
      </c>
      <c r="H295" s="9">
        <v>0.29392237273930699</v>
      </c>
      <c r="I295" s="9">
        <v>1.50097605629476E-50</v>
      </c>
      <c r="J295" s="9">
        <v>15.2981850561823</v>
      </c>
      <c r="K295" s="9">
        <v>2475</v>
      </c>
      <c r="L295" s="9">
        <v>725.73014915941997</v>
      </c>
      <c r="M295" s="67" t="str">
        <f t="shared" si="4"/>
        <v>log</v>
      </c>
    </row>
    <row r="296" spans="1:13" ht="18.75">
      <c r="A296" s="134"/>
      <c r="B296" s="8" t="s">
        <v>385</v>
      </c>
      <c r="C296" s="64">
        <v>0.27596671863871702</v>
      </c>
      <c r="D296" s="9">
        <v>2.2136827273963999E-44</v>
      </c>
      <c r="E296" s="9">
        <v>14.257858738766</v>
      </c>
      <c r="F296" s="9">
        <v>2466</v>
      </c>
      <c r="G296" s="9">
        <v>756.58448322082597</v>
      </c>
      <c r="H296" s="9">
        <v>0.27481034512843</v>
      </c>
      <c r="I296" s="9">
        <v>5.1994848608931096E-44</v>
      </c>
      <c r="J296" s="9">
        <v>14.193222925835601</v>
      </c>
      <c r="K296" s="9">
        <v>2466</v>
      </c>
      <c r="L296" s="9">
        <v>758.28535509589904</v>
      </c>
      <c r="M296" s="67" t="str">
        <f t="shared" si="4"/>
        <v>linear</v>
      </c>
    </row>
    <row r="297" spans="1:13" ht="18.75">
      <c r="A297" s="134"/>
      <c r="B297" s="8" t="s">
        <v>386</v>
      </c>
      <c r="C297" s="64">
        <v>0.29209626442800002</v>
      </c>
      <c r="D297" s="9">
        <v>7.9804476593677598E-52</v>
      </c>
      <c r="E297" s="9">
        <v>15.4921380565583</v>
      </c>
      <c r="F297" s="9">
        <v>2573</v>
      </c>
      <c r="G297" s="9">
        <v>802.96648255741798</v>
      </c>
      <c r="H297" s="9">
        <v>0.30580402354595498</v>
      </c>
      <c r="I297" s="9">
        <v>7.1347170535306603E-57</v>
      </c>
      <c r="J297" s="9">
        <v>16.292324107401502</v>
      </c>
      <c r="K297" s="9">
        <v>2573</v>
      </c>
      <c r="L297" s="9">
        <v>779.78952586392302</v>
      </c>
      <c r="M297" s="67" t="str">
        <f t="shared" si="4"/>
        <v>log</v>
      </c>
    </row>
    <row r="298" spans="1:13" ht="18.75">
      <c r="A298" s="134"/>
      <c r="B298" s="8" t="s">
        <v>387</v>
      </c>
      <c r="C298" s="64">
        <v>0.30392213144240898</v>
      </c>
      <c r="D298" s="9">
        <v>6.5519938086045498E-56</v>
      </c>
      <c r="E298" s="9">
        <v>16.1440455526633</v>
      </c>
      <c r="F298" s="9">
        <v>2561</v>
      </c>
      <c r="G298" s="9">
        <v>771.07956375624599</v>
      </c>
      <c r="H298" s="9">
        <v>0.31458927132565601</v>
      </c>
      <c r="I298" s="9">
        <v>5.5494093761017198E-60</v>
      </c>
      <c r="J298" s="9">
        <v>16.771743267837699</v>
      </c>
      <c r="K298" s="9">
        <v>2561</v>
      </c>
      <c r="L298" s="9">
        <v>752.38057537483803</v>
      </c>
      <c r="M298" s="67" t="str">
        <f t="shared" si="4"/>
        <v>log</v>
      </c>
    </row>
    <row r="299" spans="1:13" ht="18.75">
      <c r="A299" s="134"/>
      <c r="B299" s="8" t="s">
        <v>388</v>
      </c>
      <c r="C299" s="64">
        <v>0.28750928403778597</v>
      </c>
      <c r="D299" s="9">
        <v>2.3707532579667701E-48</v>
      </c>
      <c r="E299" s="9">
        <v>14.933949736526801</v>
      </c>
      <c r="F299" s="9">
        <v>2475</v>
      </c>
      <c r="G299" s="9">
        <v>735.81911150290796</v>
      </c>
      <c r="H299" s="9">
        <v>0.29392237273930699</v>
      </c>
      <c r="I299" s="9">
        <v>1.50097605629476E-50</v>
      </c>
      <c r="J299" s="9">
        <v>15.2981850561823</v>
      </c>
      <c r="K299" s="9">
        <v>2475</v>
      </c>
      <c r="L299" s="9">
        <v>725.73014915941997</v>
      </c>
      <c r="M299" s="67" t="str">
        <f t="shared" si="4"/>
        <v>log</v>
      </c>
    </row>
    <row r="300" spans="1:13" ht="18.75">
      <c r="A300" s="134"/>
      <c r="B300" s="8" t="s">
        <v>389</v>
      </c>
      <c r="C300" s="64">
        <v>0.27596671863871702</v>
      </c>
      <c r="D300" s="9">
        <v>2.2136827273963999E-44</v>
      </c>
      <c r="E300" s="9">
        <v>14.257858738766</v>
      </c>
      <c r="F300" s="9">
        <v>2466</v>
      </c>
      <c r="G300" s="9">
        <v>756.58448322082597</v>
      </c>
      <c r="H300" s="9">
        <v>0.27481034512843</v>
      </c>
      <c r="I300" s="9">
        <v>5.1994848608931096E-44</v>
      </c>
      <c r="J300" s="9">
        <v>14.193222925835601</v>
      </c>
      <c r="K300" s="9">
        <v>2466</v>
      </c>
      <c r="L300" s="9">
        <v>758.28535509589904</v>
      </c>
      <c r="M300" s="67" t="str">
        <f t="shared" si="4"/>
        <v>linear</v>
      </c>
    </row>
    <row r="301" spans="1:13" ht="18.75">
      <c r="A301" s="134"/>
      <c r="B301" s="8" t="s">
        <v>390</v>
      </c>
      <c r="C301" s="64">
        <v>0.33587737122234201</v>
      </c>
      <c r="D301" s="9">
        <v>7.2355987049709903E-68</v>
      </c>
      <c r="E301" s="9">
        <v>17.943417422738001</v>
      </c>
      <c r="F301" s="9">
        <v>2532</v>
      </c>
      <c r="G301" s="9">
        <v>658.46722876271599</v>
      </c>
      <c r="H301" s="9">
        <v>0.33927189316589601</v>
      </c>
      <c r="I301" s="9">
        <v>2.7101582050982801E-69</v>
      </c>
      <c r="J301" s="9">
        <v>18.1482170502819</v>
      </c>
      <c r="K301" s="9">
        <v>2532</v>
      </c>
      <c r="L301" s="9">
        <v>651.912847431812</v>
      </c>
      <c r="M301" s="67" t="str">
        <f t="shared" si="4"/>
        <v>log</v>
      </c>
    </row>
    <row r="302" spans="1:13" ht="18.75">
      <c r="A302" s="134"/>
      <c r="B302" s="8" t="s">
        <v>391</v>
      </c>
      <c r="C302" s="64">
        <v>0.32069042855992402</v>
      </c>
      <c r="D302" s="9">
        <v>7.9351360125267006E-61</v>
      </c>
      <c r="E302" s="9">
        <v>16.9116853930934</v>
      </c>
      <c r="F302" s="9">
        <v>2495</v>
      </c>
      <c r="G302" s="9">
        <v>667.02512972268005</v>
      </c>
      <c r="H302" s="9">
        <v>0.30632153580451299</v>
      </c>
      <c r="I302" s="9">
        <v>2.1521480672451201E-55</v>
      </c>
      <c r="J302" s="9">
        <v>16.073433456398099</v>
      </c>
      <c r="K302" s="9">
        <v>2495</v>
      </c>
      <c r="L302" s="9">
        <v>691.97551956105804</v>
      </c>
      <c r="M302" s="67" t="str">
        <f t="shared" si="4"/>
        <v>linear</v>
      </c>
    </row>
    <row r="303" spans="1:13" ht="18.75">
      <c r="A303" s="134"/>
      <c r="B303" s="8" t="s">
        <v>392</v>
      </c>
      <c r="C303" s="64">
        <v>0.26723340976465898</v>
      </c>
      <c r="D303" s="9">
        <v>7.0604411161264197E-40</v>
      </c>
      <c r="E303" s="9">
        <v>13.466400185152199</v>
      </c>
      <c r="F303" s="9">
        <v>2358</v>
      </c>
      <c r="G303" s="9">
        <v>633.82346204109604</v>
      </c>
      <c r="H303" s="9">
        <v>0.29380906141458202</v>
      </c>
      <c r="I303" s="9">
        <v>3.30968429982007E-48</v>
      </c>
      <c r="J303" s="9">
        <v>14.9259135410726</v>
      </c>
      <c r="K303" s="9">
        <v>2358</v>
      </c>
      <c r="L303" s="9">
        <v>595.62203195723805</v>
      </c>
      <c r="M303" s="67" t="str">
        <f t="shared" si="4"/>
        <v>log</v>
      </c>
    </row>
    <row r="304" spans="1:13" ht="18.75">
      <c r="A304" s="134"/>
      <c r="B304" s="8" t="s">
        <v>393</v>
      </c>
      <c r="C304" s="64">
        <v>0.25736251951405797</v>
      </c>
      <c r="D304" s="9">
        <v>8.0728694277499603E-37</v>
      </c>
      <c r="E304" s="9">
        <v>12.897277249457</v>
      </c>
      <c r="F304" s="9">
        <v>2345</v>
      </c>
      <c r="G304" s="9">
        <v>658.82439676029105</v>
      </c>
      <c r="H304" s="9">
        <v>0.27139785107191</v>
      </c>
      <c r="I304" s="9">
        <v>6.6221087267667396E-41</v>
      </c>
      <c r="J304" s="9">
        <v>13.655005131793301</v>
      </c>
      <c r="K304" s="9">
        <v>2345</v>
      </c>
      <c r="L304" s="9">
        <v>640.09650612671498</v>
      </c>
      <c r="M304" s="67" t="str">
        <f t="shared" si="4"/>
        <v>log</v>
      </c>
    </row>
    <row r="305" spans="1:13" ht="18.75">
      <c r="A305" s="134"/>
      <c r="B305" s="8" t="s">
        <v>394</v>
      </c>
      <c r="C305" s="64">
        <v>0.3403878690055</v>
      </c>
      <c r="D305" s="9">
        <v>2.03628832080484E-69</v>
      </c>
      <c r="E305" s="9">
        <v>18.1688983974366</v>
      </c>
      <c r="F305" s="9">
        <v>2519</v>
      </c>
      <c r="G305" s="9">
        <v>638.86930207471005</v>
      </c>
      <c r="H305" s="9">
        <v>0.333713511854624</v>
      </c>
      <c r="I305" s="9">
        <v>1.2412676058186799E-66</v>
      </c>
      <c r="J305" s="9">
        <v>17.767490687416</v>
      </c>
      <c r="K305" s="9">
        <v>2519</v>
      </c>
      <c r="L305" s="9">
        <v>651.66563994777903</v>
      </c>
      <c r="M305" s="67" t="str">
        <f t="shared" si="4"/>
        <v>linear</v>
      </c>
    </row>
    <row r="306" spans="1:13" ht="18.75">
      <c r="A306" s="134"/>
      <c r="B306" s="8" t="s">
        <v>395</v>
      </c>
      <c r="C306" s="64">
        <v>0.30631415534325301</v>
      </c>
      <c r="D306" s="9">
        <v>2.9138904724689101E-55</v>
      </c>
      <c r="E306" s="9">
        <v>16.053668192926299</v>
      </c>
      <c r="F306" s="9">
        <v>2489</v>
      </c>
      <c r="G306" s="9">
        <v>673.74662489560296</v>
      </c>
      <c r="H306" s="9">
        <v>0.301439909205511</v>
      </c>
      <c r="I306" s="9">
        <v>1.7193578191097E-53</v>
      </c>
      <c r="J306" s="9">
        <v>15.7724534074983</v>
      </c>
      <c r="K306" s="9">
        <v>2489</v>
      </c>
      <c r="L306" s="9">
        <v>681.87660878367501</v>
      </c>
      <c r="M306" s="67" t="str">
        <f t="shared" si="4"/>
        <v>linear</v>
      </c>
    </row>
    <row r="307" spans="1:13" ht="18.75">
      <c r="A307" s="134"/>
      <c r="B307" s="8" t="s">
        <v>396</v>
      </c>
      <c r="C307" s="64">
        <v>0.275525792677208</v>
      </c>
      <c r="D307" s="9">
        <v>3.7401298417735898E-44</v>
      </c>
      <c r="E307" s="9">
        <v>14.2187684112274</v>
      </c>
      <c r="F307" s="9">
        <v>2461</v>
      </c>
      <c r="G307" s="9">
        <v>719.60876568479296</v>
      </c>
      <c r="H307" s="9">
        <v>0.27958981309179998</v>
      </c>
      <c r="I307" s="9">
        <v>1.8211711402074201E-45</v>
      </c>
      <c r="J307" s="9">
        <v>14.446140718705401</v>
      </c>
      <c r="K307" s="9">
        <v>2461</v>
      </c>
      <c r="L307" s="9">
        <v>713.58840896534605</v>
      </c>
      <c r="M307" s="67" t="str">
        <f t="shared" si="4"/>
        <v>log</v>
      </c>
    </row>
    <row r="308" spans="1:13" ht="18.75">
      <c r="A308" s="134"/>
      <c r="B308" s="8" t="s">
        <v>397</v>
      </c>
      <c r="C308" s="64">
        <v>0.223218582941872</v>
      </c>
      <c r="D308" s="9">
        <v>2.5902930083873599E-28</v>
      </c>
      <c r="E308" s="9">
        <v>11.1786901648225</v>
      </c>
      <c r="F308" s="9">
        <v>2383</v>
      </c>
      <c r="G308" s="9">
        <v>722.96736428540896</v>
      </c>
      <c r="H308" s="9">
        <v>0.237949353240511</v>
      </c>
      <c r="I308" s="9">
        <v>4.7106846787339698E-32</v>
      </c>
      <c r="J308" s="9">
        <v>11.9592293091606</v>
      </c>
      <c r="K308" s="9">
        <v>2383</v>
      </c>
      <c r="L308" s="9">
        <v>705.85432260652203</v>
      </c>
      <c r="M308" s="67" t="str">
        <f t="shared" si="4"/>
        <v>log</v>
      </c>
    </row>
    <row r="309" spans="1:13" ht="18.75">
      <c r="A309" s="134"/>
      <c r="B309" s="8" t="s">
        <v>398</v>
      </c>
      <c r="C309" s="64">
        <v>0.240494082025733</v>
      </c>
      <c r="D309" s="9">
        <v>1.6440434070289299E-34</v>
      </c>
      <c r="E309" s="9">
        <v>12.437747469376699</v>
      </c>
      <c r="F309" s="9">
        <v>2520</v>
      </c>
      <c r="G309" s="9">
        <v>788.11157908090695</v>
      </c>
      <c r="H309" s="9">
        <v>0.271877269773526</v>
      </c>
      <c r="I309" s="9">
        <v>5.5390331002972096E-44</v>
      </c>
      <c r="J309" s="9">
        <v>14.182352419002401</v>
      </c>
      <c r="K309" s="9">
        <v>2520</v>
      </c>
      <c r="L309" s="9">
        <v>744.69718070194699</v>
      </c>
      <c r="M309" s="67" t="str">
        <f t="shared" si="4"/>
        <v>log</v>
      </c>
    </row>
    <row r="310" spans="1:13" ht="18.75">
      <c r="A310" s="134"/>
      <c r="B310" s="8" t="s">
        <v>399</v>
      </c>
      <c r="C310" s="64">
        <v>0.23704136933723799</v>
      </c>
      <c r="D310" s="9">
        <v>5.9309971838023201E-33</v>
      </c>
      <c r="E310" s="9">
        <v>12.1337096550798</v>
      </c>
      <c r="F310" s="9">
        <v>2473</v>
      </c>
      <c r="G310" s="9">
        <v>754.54873468874905</v>
      </c>
      <c r="H310" s="9">
        <v>0.24671301310813301</v>
      </c>
      <c r="I310" s="9">
        <v>1.22266843407048E-35</v>
      </c>
      <c r="J310" s="9">
        <v>12.6602020462787</v>
      </c>
      <c r="K310" s="9">
        <v>2473</v>
      </c>
      <c r="L310" s="9">
        <v>742.24905291672405</v>
      </c>
      <c r="M310" s="67" t="str">
        <f t="shared" si="4"/>
        <v>log</v>
      </c>
    </row>
    <row r="311" spans="1:13" ht="18.75">
      <c r="A311" s="134"/>
      <c r="B311" s="8" t="s">
        <v>400</v>
      </c>
      <c r="C311" s="64">
        <v>0.23606318899228301</v>
      </c>
      <c r="D311" s="9">
        <v>7.6130204743999696E-31</v>
      </c>
      <c r="E311" s="9">
        <v>11.716126974737501</v>
      </c>
      <c r="F311" s="9">
        <v>2326</v>
      </c>
      <c r="G311" s="9">
        <v>615.08997332542697</v>
      </c>
      <c r="H311" s="9">
        <v>0.25537968947136003</v>
      </c>
      <c r="I311" s="9">
        <v>5.5522671050678498E-36</v>
      </c>
      <c r="J311" s="9">
        <v>12.739025933653799</v>
      </c>
      <c r="K311" s="9">
        <v>2326</v>
      </c>
      <c r="L311" s="9">
        <v>591.56773853627794</v>
      </c>
      <c r="M311" s="67" t="str">
        <f t="shared" si="4"/>
        <v>log</v>
      </c>
    </row>
    <row r="312" spans="1:13" ht="18.75">
      <c r="A312" s="134"/>
      <c r="B312" s="8" t="s">
        <v>401</v>
      </c>
      <c r="C312" s="64">
        <v>0.28341866094669099</v>
      </c>
      <c r="D312" s="9">
        <v>4.3121269514963798E-44</v>
      </c>
      <c r="E312" s="9">
        <v>14.2257291843377</v>
      </c>
      <c r="F312" s="9">
        <v>2317</v>
      </c>
      <c r="G312" s="9">
        <v>578.68296078960805</v>
      </c>
      <c r="H312" s="9">
        <v>0.28059432187911598</v>
      </c>
      <c r="I312" s="9">
        <v>3.2337854148910401E-43</v>
      </c>
      <c r="J312" s="9">
        <v>14.0717846015365</v>
      </c>
      <c r="K312" s="9">
        <v>2317</v>
      </c>
      <c r="L312" s="9">
        <v>582.69621796025399</v>
      </c>
      <c r="M312" s="67" t="str">
        <f t="shared" si="4"/>
        <v>linear</v>
      </c>
    </row>
    <row r="313" spans="1:13" ht="18.75">
      <c r="A313" s="134"/>
      <c r="B313" s="8" t="s">
        <v>402</v>
      </c>
      <c r="C313" s="64">
        <v>0.23915738315945601</v>
      </c>
      <c r="D313" s="9">
        <v>5.7269949188960099E-34</v>
      </c>
      <c r="E313" s="9">
        <v>12.3324768816579</v>
      </c>
      <c r="F313" s="9">
        <v>2507</v>
      </c>
      <c r="G313" s="9">
        <v>774.18413807071204</v>
      </c>
      <c r="H313" s="9">
        <v>0.26398327681393302</v>
      </c>
      <c r="I313" s="9">
        <v>2.8505362758135601E-41</v>
      </c>
      <c r="J313" s="9">
        <v>13.703738962866201</v>
      </c>
      <c r="K313" s="9">
        <v>2507</v>
      </c>
      <c r="L313" s="9">
        <v>740.72100554259396</v>
      </c>
      <c r="M313" s="67" t="str">
        <f t="shared" si="4"/>
        <v>log</v>
      </c>
    </row>
    <row r="314" spans="1:13" ht="18.75">
      <c r="A314" s="134"/>
      <c r="B314" s="8" t="s">
        <v>403</v>
      </c>
      <c r="C314" s="64">
        <v>0.26358111552721603</v>
      </c>
      <c r="D314" s="9">
        <v>1.08558189276672E-40</v>
      </c>
      <c r="E314" s="9">
        <v>13.6019420715329</v>
      </c>
      <c r="F314" s="9">
        <v>2478</v>
      </c>
      <c r="G314" s="9">
        <v>725.17444109943995</v>
      </c>
      <c r="H314" s="9">
        <v>0.28030523394372803</v>
      </c>
      <c r="I314" s="9">
        <v>5.2897534666316297E-46</v>
      </c>
      <c r="J314" s="9">
        <v>14.5362011992462</v>
      </c>
      <c r="K314" s="9">
        <v>2478</v>
      </c>
      <c r="L314" s="9">
        <v>700.81280940023498</v>
      </c>
      <c r="M314" s="67" t="str">
        <f t="shared" si="4"/>
        <v>log</v>
      </c>
    </row>
    <row r="315" spans="1:13" ht="18.75">
      <c r="A315" s="134"/>
      <c r="B315" s="8" t="s">
        <v>404</v>
      </c>
      <c r="C315" s="64">
        <v>0.275938927551798</v>
      </c>
      <c r="D315" s="9">
        <v>4.8425382027974099E-43</v>
      </c>
      <c r="E315" s="9">
        <v>14.0319653492806</v>
      </c>
      <c r="F315" s="9">
        <v>2389</v>
      </c>
      <c r="G315" s="9">
        <v>628.14639870189899</v>
      </c>
      <c r="H315" s="9">
        <v>0.27972574639002101</v>
      </c>
      <c r="I315" s="9">
        <v>3.1355734003208199E-44</v>
      </c>
      <c r="J315" s="9">
        <v>14.2407583481712</v>
      </c>
      <c r="K315" s="9">
        <v>2389</v>
      </c>
      <c r="L315" s="9">
        <v>622.69438603770402</v>
      </c>
      <c r="M315" s="67" t="str">
        <f t="shared" si="4"/>
        <v>log</v>
      </c>
    </row>
    <row r="316" spans="1:13" ht="18.75">
      <c r="A316" s="134"/>
      <c r="B316" s="8" t="s">
        <v>405</v>
      </c>
      <c r="C316" s="64">
        <v>0.259704419677108</v>
      </c>
      <c r="D316" s="9">
        <v>2.2343241745280498E-37</v>
      </c>
      <c r="E316" s="9">
        <v>13.0036325563864</v>
      </c>
      <c r="F316" s="9">
        <v>2338</v>
      </c>
      <c r="G316" s="9">
        <v>611.83031964796498</v>
      </c>
      <c r="H316" s="9">
        <v>0.27229649825160301</v>
      </c>
      <c r="I316" s="9">
        <v>4.6630616322104602E-41</v>
      </c>
      <c r="J316" s="9">
        <v>13.6833649878273</v>
      </c>
      <c r="K316" s="9">
        <v>2338</v>
      </c>
      <c r="L316" s="9">
        <v>594.96026768202398</v>
      </c>
      <c r="M316" s="67" t="str">
        <f t="shared" si="4"/>
        <v>log</v>
      </c>
    </row>
    <row r="317" spans="1:13" ht="18.75">
      <c r="A317" s="134" t="s">
        <v>200</v>
      </c>
      <c r="B317" s="8" t="s">
        <v>382</v>
      </c>
      <c r="C317" s="64">
        <v>0.19359617213046601</v>
      </c>
      <c r="D317" s="9">
        <v>4.0999863712147801E-23</v>
      </c>
      <c r="E317" s="9">
        <v>9.9978059080039507</v>
      </c>
      <c r="F317" s="9">
        <v>2567</v>
      </c>
      <c r="G317" s="9">
        <v>1287.6620438180901</v>
      </c>
      <c r="H317" s="9">
        <v>0.23724933085132199</v>
      </c>
      <c r="I317" s="9">
        <v>3.35819234652534E-34</v>
      </c>
      <c r="J317" s="9">
        <v>12.37365543143</v>
      </c>
      <c r="K317" s="9">
        <v>2567</v>
      </c>
      <c r="L317" s="9">
        <v>1236.9665468296</v>
      </c>
      <c r="M317" s="67" t="str">
        <f t="shared" si="4"/>
        <v>log</v>
      </c>
    </row>
    <row r="318" spans="1:13" ht="18.75">
      <c r="A318" s="134"/>
      <c r="B318" s="8" t="s">
        <v>383</v>
      </c>
      <c r="C318" s="64">
        <v>0.225736481911122</v>
      </c>
      <c r="D318" s="9">
        <v>6.8498664783248799E-31</v>
      </c>
      <c r="E318" s="9">
        <v>11.710332981255201</v>
      </c>
      <c r="F318" s="9">
        <v>2554</v>
      </c>
      <c r="G318" s="9">
        <v>1240.4004814028999</v>
      </c>
      <c r="H318" s="9">
        <v>0.253811154973488</v>
      </c>
      <c r="I318" s="9">
        <v>7.2715805298863705E-39</v>
      </c>
      <c r="J318" s="9">
        <v>13.2611354493074</v>
      </c>
      <c r="K318" s="9">
        <v>2554</v>
      </c>
      <c r="L318" s="9">
        <v>1203.88136820471</v>
      </c>
      <c r="M318" s="67" t="str">
        <f t="shared" si="4"/>
        <v>log</v>
      </c>
    </row>
    <row r="319" spans="1:13" ht="18.75">
      <c r="A319" s="134"/>
      <c r="B319" s="8" t="s">
        <v>384</v>
      </c>
      <c r="C319" s="64">
        <v>0.22934633938124399</v>
      </c>
      <c r="D319" s="9">
        <v>6.1645061566043601E-31</v>
      </c>
      <c r="E319" s="9">
        <v>11.724663409154299</v>
      </c>
      <c r="F319" s="9">
        <v>2476</v>
      </c>
      <c r="G319" s="9">
        <v>1161.8526613756701</v>
      </c>
      <c r="H319" s="9">
        <v>0.25487663204855099</v>
      </c>
      <c r="I319" s="9">
        <v>4.8169577671993697E-38</v>
      </c>
      <c r="J319" s="9">
        <v>13.1156775827326</v>
      </c>
      <c r="K319" s="9">
        <v>2476</v>
      </c>
      <c r="L319" s="9">
        <v>1129.30513368226</v>
      </c>
      <c r="M319" s="67" t="str">
        <f t="shared" si="4"/>
        <v>log</v>
      </c>
    </row>
    <row r="320" spans="1:13" ht="18.75">
      <c r="A320" s="134"/>
      <c r="B320" s="8" t="s">
        <v>385</v>
      </c>
      <c r="C320" s="64">
        <v>0.265069285860703</v>
      </c>
      <c r="D320" s="9">
        <v>5.6635672307216504E-41</v>
      </c>
      <c r="E320" s="9">
        <v>13.654117253771499</v>
      </c>
      <c r="F320" s="9">
        <v>2467</v>
      </c>
      <c r="G320" s="9">
        <v>1108.5419022256599</v>
      </c>
      <c r="H320" s="9">
        <v>0.27388265892729802</v>
      </c>
      <c r="I320" s="9">
        <v>9.8889320295686991E-44</v>
      </c>
      <c r="J320" s="9">
        <v>14.1442848195938</v>
      </c>
      <c r="K320" s="9">
        <v>2467</v>
      </c>
      <c r="L320" s="9">
        <v>1095.89557716642</v>
      </c>
      <c r="M320" s="67" t="str">
        <f t="shared" si="4"/>
        <v>log</v>
      </c>
    </row>
    <row r="321" spans="1:13" ht="18.75">
      <c r="A321" s="134"/>
      <c r="B321" s="8" t="s">
        <v>386</v>
      </c>
      <c r="C321" s="64">
        <v>0.19359617213046601</v>
      </c>
      <c r="D321" s="9">
        <v>4.0999863712147801E-23</v>
      </c>
      <c r="E321" s="9">
        <v>9.9978059080039507</v>
      </c>
      <c r="F321" s="9">
        <v>2567</v>
      </c>
      <c r="G321" s="9">
        <v>1287.6620438180901</v>
      </c>
      <c r="H321" s="9">
        <v>0.23724933085132199</v>
      </c>
      <c r="I321" s="9">
        <v>3.35819234652534E-34</v>
      </c>
      <c r="J321" s="9">
        <v>12.37365543143</v>
      </c>
      <c r="K321" s="9">
        <v>2567</v>
      </c>
      <c r="L321" s="9">
        <v>1236.9665468296</v>
      </c>
      <c r="M321" s="67" t="str">
        <f t="shared" si="4"/>
        <v>log</v>
      </c>
    </row>
    <row r="322" spans="1:13" ht="18.75">
      <c r="A322" s="134"/>
      <c r="B322" s="8" t="s">
        <v>387</v>
      </c>
      <c r="C322" s="64">
        <v>0.225736481911122</v>
      </c>
      <c r="D322" s="9">
        <v>6.8498664783248799E-31</v>
      </c>
      <c r="E322" s="9">
        <v>11.710332981255201</v>
      </c>
      <c r="F322" s="9">
        <v>2554</v>
      </c>
      <c r="G322" s="9">
        <v>1240.4004814028999</v>
      </c>
      <c r="H322" s="9">
        <v>0.253811154973488</v>
      </c>
      <c r="I322" s="9">
        <v>7.2715805298863705E-39</v>
      </c>
      <c r="J322" s="9">
        <v>13.2611354493074</v>
      </c>
      <c r="K322" s="9">
        <v>2554</v>
      </c>
      <c r="L322" s="9">
        <v>1203.88136820471</v>
      </c>
      <c r="M322" s="67" t="str">
        <f t="shared" si="4"/>
        <v>log</v>
      </c>
    </row>
    <row r="323" spans="1:13" ht="18.75">
      <c r="A323" s="134"/>
      <c r="B323" s="8" t="s">
        <v>388</v>
      </c>
      <c r="C323" s="64">
        <v>0.22934633938124399</v>
      </c>
      <c r="D323" s="9">
        <v>6.1645061566043601E-31</v>
      </c>
      <c r="E323" s="9">
        <v>11.724663409154299</v>
      </c>
      <c r="F323" s="9">
        <v>2476</v>
      </c>
      <c r="G323" s="9">
        <v>1161.8526613756701</v>
      </c>
      <c r="H323" s="9">
        <v>0.25487663204855099</v>
      </c>
      <c r="I323" s="9">
        <v>4.8169577671993697E-38</v>
      </c>
      <c r="J323" s="9">
        <v>13.1156775827326</v>
      </c>
      <c r="K323" s="9">
        <v>2476</v>
      </c>
      <c r="L323" s="9">
        <v>1129.30513368226</v>
      </c>
      <c r="M323" s="67" t="str">
        <f t="shared" si="4"/>
        <v>log</v>
      </c>
    </row>
    <row r="324" spans="1:13" ht="18.75">
      <c r="A324" s="134"/>
      <c r="B324" s="8" t="s">
        <v>389</v>
      </c>
      <c r="C324" s="64">
        <v>0.265069285860703</v>
      </c>
      <c r="D324" s="9">
        <v>5.6635672307216504E-41</v>
      </c>
      <c r="E324" s="9">
        <v>13.654117253771499</v>
      </c>
      <c r="F324" s="9">
        <v>2467</v>
      </c>
      <c r="G324" s="9">
        <v>1108.5419022256599</v>
      </c>
      <c r="H324" s="9">
        <v>0.27388265892729802</v>
      </c>
      <c r="I324" s="9">
        <v>9.8889320295686991E-44</v>
      </c>
      <c r="J324" s="9">
        <v>14.1442848195938</v>
      </c>
      <c r="K324" s="9">
        <v>2467</v>
      </c>
      <c r="L324" s="9">
        <v>1095.89557716642</v>
      </c>
      <c r="M324" s="67" t="str">
        <f t="shared" si="4"/>
        <v>log</v>
      </c>
    </row>
    <row r="325" spans="1:13" ht="18.75">
      <c r="A325" s="134"/>
      <c r="B325" s="8" t="s">
        <v>390</v>
      </c>
      <c r="C325" s="64">
        <v>0.22843898627023199</v>
      </c>
      <c r="D325" s="9">
        <v>2.99402462264705E-31</v>
      </c>
      <c r="E325" s="9">
        <v>11.7860130201007</v>
      </c>
      <c r="F325" s="9">
        <v>2523</v>
      </c>
      <c r="G325" s="9">
        <v>1213.6482342561801</v>
      </c>
      <c r="H325" s="9">
        <v>0.23358258700269599</v>
      </c>
      <c r="I325" s="9">
        <v>1.23408594926339E-32</v>
      </c>
      <c r="J325" s="9">
        <v>12.066527096941901</v>
      </c>
      <c r="K325" s="9">
        <v>2523</v>
      </c>
      <c r="L325" s="9">
        <v>1207.3093613731501</v>
      </c>
      <c r="M325" s="67" t="str">
        <f t="shared" si="4"/>
        <v>log</v>
      </c>
    </row>
    <row r="326" spans="1:13" ht="18.75">
      <c r="A326" s="134"/>
      <c r="B326" s="8" t="s">
        <v>391</v>
      </c>
      <c r="C326" s="64">
        <v>0.244812378294508</v>
      </c>
      <c r="D326" s="9">
        <v>2.4827276523708202E-35</v>
      </c>
      <c r="E326" s="9">
        <v>12.599510302933799</v>
      </c>
      <c r="F326" s="9">
        <v>2490</v>
      </c>
      <c r="G326" s="9">
        <v>1173.3792162491</v>
      </c>
      <c r="H326" s="9">
        <v>0.248784254679671</v>
      </c>
      <c r="I326" s="9">
        <v>1.81648314400276E-36</v>
      </c>
      <c r="J326" s="9">
        <v>12.817299017236</v>
      </c>
      <c r="K326" s="9">
        <v>2490</v>
      </c>
      <c r="L326" s="9">
        <v>1168.1767359697999</v>
      </c>
      <c r="M326" s="67" t="str">
        <f t="shared" ref="M326:M389" si="5">IF(L326&lt;G326,"log","linear")</f>
        <v>log</v>
      </c>
    </row>
    <row r="327" spans="1:13" ht="18.75">
      <c r="A327" s="134"/>
      <c r="B327" s="8" t="s">
        <v>392</v>
      </c>
      <c r="C327" s="64">
        <v>0.23416769444788599</v>
      </c>
      <c r="D327" s="9">
        <v>9.2627948054101695E-31</v>
      </c>
      <c r="E327" s="9">
        <v>11.696204474654399</v>
      </c>
      <c r="F327" s="9">
        <v>2358</v>
      </c>
      <c r="G327" s="9">
        <v>1059.7053046276901</v>
      </c>
      <c r="H327" s="9">
        <v>0.26696138531558899</v>
      </c>
      <c r="I327" s="9">
        <v>8.4994455674378193E-40</v>
      </c>
      <c r="J327" s="9">
        <v>13.4516398760742</v>
      </c>
      <c r="K327" s="9">
        <v>2358</v>
      </c>
      <c r="L327" s="9">
        <v>1018.31036104314</v>
      </c>
      <c r="M327" s="67" t="str">
        <f t="shared" si="5"/>
        <v>log</v>
      </c>
    </row>
    <row r="328" spans="1:13" ht="18.75">
      <c r="A328" s="134"/>
      <c r="B328" s="8" t="s">
        <v>393</v>
      </c>
      <c r="C328" s="64">
        <v>0.26593601997069499</v>
      </c>
      <c r="D328" s="9">
        <v>2.65722060472875E-39</v>
      </c>
      <c r="E328" s="9">
        <v>13.361903564848101</v>
      </c>
      <c r="F328" s="9">
        <v>2346</v>
      </c>
      <c r="G328" s="9">
        <v>994.80688620338901</v>
      </c>
      <c r="H328" s="9">
        <v>0.28649020255975799</v>
      </c>
      <c r="I328" s="9">
        <v>1.34744452759447E-45</v>
      </c>
      <c r="J328" s="9">
        <v>14.4834013748149</v>
      </c>
      <c r="K328" s="9">
        <v>2346</v>
      </c>
      <c r="L328" s="9">
        <v>965.94040775777296</v>
      </c>
      <c r="M328" s="67" t="str">
        <f t="shared" si="5"/>
        <v>log</v>
      </c>
    </row>
    <row r="329" spans="1:13" ht="18.75">
      <c r="A329" s="134"/>
      <c r="B329" s="8" t="s">
        <v>394</v>
      </c>
      <c r="C329" s="64">
        <v>0.22443823189248499</v>
      </c>
      <c r="D329" s="9">
        <v>4.6324694442038498E-30</v>
      </c>
      <c r="E329" s="9">
        <v>11.541003115097</v>
      </c>
      <c r="F329" s="9">
        <v>2511</v>
      </c>
      <c r="G329" s="9">
        <v>1212.3555382501299</v>
      </c>
      <c r="H329" s="9">
        <v>0.23709006689259901</v>
      </c>
      <c r="I329" s="9">
        <v>1.9021825019223802E-33</v>
      </c>
      <c r="J329" s="9">
        <v>12.229238670208201</v>
      </c>
      <c r="K329" s="9">
        <v>2511</v>
      </c>
      <c r="L329" s="9">
        <v>1196.8556087347999</v>
      </c>
      <c r="M329" s="67" t="str">
        <f t="shared" si="5"/>
        <v>log</v>
      </c>
    </row>
    <row r="330" spans="1:13" ht="18.75">
      <c r="A330" s="134"/>
      <c r="B330" s="8" t="s">
        <v>395</v>
      </c>
      <c r="C330" s="64">
        <v>0.21827919172047999</v>
      </c>
      <c r="D330" s="9">
        <v>3.3854740310181898E-28</v>
      </c>
      <c r="E330" s="9">
        <v>11.1477926767467</v>
      </c>
      <c r="F330" s="9">
        <v>2484</v>
      </c>
      <c r="G330" s="9">
        <v>1194.76035013653</v>
      </c>
      <c r="H330" s="9">
        <v>0.239553643442564</v>
      </c>
      <c r="I330" s="9">
        <v>8.8066336604028308E-34</v>
      </c>
      <c r="J330" s="9">
        <v>12.297352481254199</v>
      </c>
      <c r="K330" s="9">
        <v>2484</v>
      </c>
      <c r="L330" s="9">
        <v>1169.2040299535699</v>
      </c>
      <c r="M330" s="67" t="str">
        <f t="shared" si="5"/>
        <v>log</v>
      </c>
    </row>
    <row r="331" spans="1:13" ht="18.75">
      <c r="A331" s="134"/>
      <c r="B331" s="8" t="s">
        <v>396</v>
      </c>
      <c r="C331" s="64">
        <v>0.227143242067992</v>
      </c>
      <c r="D331" s="9">
        <v>3.5472760867975602E-30</v>
      </c>
      <c r="E331" s="9">
        <v>11.5683185602531</v>
      </c>
      <c r="F331" s="9">
        <v>2460</v>
      </c>
      <c r="G331" s="9">
        <v>1156.19855667104</v>
      </c>
      <c r="H331" s="9">
        <v>0.238301734043249</v>
      </c>
      <c r="I331" s="9">
        <v>3.9449372906014403E-33</v>
      </c>
      <c r="J331" s="9">
        <v>12.1699846970675</v>
      </c>
      <c r="K331" s="9">
        <v>2460</v>
      </c>
      <c r="L331" s="9">
        <v>1142.6790919456</v>
      </c>
      <c r="M331" s="67" t="str">
        <f t="shared" si="5"/>
        <v>log</v>
      </c>
    </row>
    <row r="332" spans="1:13" ht="18.75">
      <c r="A332" s="134"/>
      <c r="B332" s="8" t="s">
        <v>397</v>
      </c>
      <c r="C332" s="64">
        <v>0.23665519798435</v>
      </c>
      <c r="D332" s="9">
        <v>9.9910367421488692E-32</v>
      </c>
      <c r="E332" s="9">
        <v>11.892810078475801</v>
      </c>
      <c r="F332" s="9">
        <v>2384</v>
      </c>
      <c r="G332" s="9">
        <v>1078.2134684380501</v>
      </c>
      <c r="H332" s="9">
        <v>0.26798345415158398</v>
      </c>
      <c r="I332" s="9">
        <v>1.5963088415449701E-40</v>
      </c>
      <c r="J332" s="9">
        <v>13.581378855502599</v>
      </c>
      <c r="K332" s="9">
        <v>2384</v>
      </c>
      <c r="L332" s="9">
        <v>1037.9157852098101</v>
      </c>
      <c r="M332" s="67" t="str">
        <f t="shared" si="5"/>
        <v>log</v>
      </c>
    </row>
    <row r="333" spans="1:13" ht="18.75">
      <c r="A333" s="134"/>
      <c r="B333" s="8" t="s">
        <v>398</v>
      </c>
      <c r="C333" s="64">
        <v>0.15247385739446301</v>
      </c>
      <c r="D333" s="9">
        <v>1.5158346055994499E-14</v>
      </c>
      <c r="E333" s="9">
        <v>7.7323786337950997</v>
      </c>
      <c r="F333" s="9">
        <v>2512</v>
      </c>
      <c r="G333" s="9">
        <v>1279.43220553175</v>
      </c>
      <c r="H333" s="9">
        <v>0.20256337366125199</v>
      </c>
      <c r="I333" s="9">
        <v>1.0899149419998601E-24</v>
      </c>
      <c r="J333" s="9">
        <v>10.3673715521922</v>
      </c>
      <c r="K333" s="9">
        <v>2512</v>
      </c>
      <c r="L333" s="9">
        <v>1233.2381884640699</v>
      </c>
      <c r="M333" s="67" t="str">
        <f t="shared" si="5"/>
        <v>log</v>
      </c>
    </row>
    <row r="334" spans="1:13" ht="18.75">
      <c r="A334" s="134"/>
      <c r="B334" s="8" t="s">
        <v>399</v>
      </c>
      <c r="C334" s="64">
        <v>0.19324369005627801</v>
      </c>
      <c r="D334" s="9">
        <v>3.24115649604218E-22</v>
      </c>
      <c r="E334" s="9">
        <v>9.7865610174866706</v>
      </c>
      <c r="F334" s="9">
        <v>2469</v>
      </c>
      <c r="G334" s="9">
        <v>1209.8675616616099</v>
      </c>
      <c r="H334" s="9">
        <v>0.21912387770994099</v>
      </c>
      <c r="I334" s="9">
        <v>3.0216167555226201E-28</v>
      </c>
      <c r="J334" s="9">
        <v>11.1592564828628</v>
      </c>
      <c r="K334" s="9">
        <v>2469</v>
      </c>
      <c r="L334" s="9">
        <v>1182.32072906709</v>
      </c>
      <c r="M334" s="67" t="str">
        <f t="shared" si="5"/>
        <v>log</v>
      </c>
    </row>
    <row r="335" spans="1:13" ht="18.75">
      <c r="A335" s="134"/>
      <c r="B335" s="8" t="s">
        <v>400</v>
      </c>
      <c r="C335" s="64">
        <v>0.225983512538763</v>
      </c>
      <c r="D335" s="9">
        <v>2.42790932867256E-28</v>
      </c>
      <c r="E335" s="9">
        <v>11.188302223627</v>
      </c>
      <c r="F335" s="9">
        <v>2326</v>
      </c>
      <c r="G335" s="9">
        <v>1035.8566419993499</v>
      </c>
      <c r="H335" s="9">
        <v>0.25222584888650801</v>
      </c>
      <c r="I335" s="9">
        <v>4.1121168460611699E-35</v>
      </c>
      <c r="J335" s="9">
        <v>12.5709439820578</v>
      </c>
      <c r="K335" s="9">
        <v>2326</v>
      </c>
      <c r="L335" s="9">
        <v>1004.8641596303301</v>
      </c>
      <c r="M335" s="67" t="str">
        <f t="shared" si="5"/>
        <v>log</v>
      </c>
    </row>
    <row r="336" spans="1:13" ht="18.75">
      <c r="A336" s="134"/>
      <c r="B336" s="8" t="s">
        <v>401</v>
      </c>
      <c r="C336" s="64">
        <v>0.26624937493796402</v>
      </c>
      <c r="D336" s="9">
        <v>5.8353423438124897E-39</v>
      </c>
      <c r="E336" s="9">
        <v>13.301637467746501</v>
      </c>
      <c r="F336" s="9">
        <v>2319</v>
      </c>
      <c r="G336" s="9">
        <v>974.91913327478903</v>
      </c>
      <c r="H336" s="9">
        <v>0.27176261742234198</v>
      </c>
      <c r="I336" s="9">
        <v>1.40302596388271E-40</v>
      </c>
      <c r="J336" s="9">
        <v>13.5987997656297</v>
      </c>
      <c r="K336" s="9">
        <v>2319</v>
      </c>
      <c r="L336" s="9">
        <v>967.49748053508097</v>
      </c>
      <c r="M336" s="67" t="str">
        <f t="shared" si="5"/>
        <v>log</v>
      </c>
    </row>
    <row r="337" spans="1:13" ht="18.75">
      <c r="A337" s="134"/>
      <c r="B337" s="8" t="s">
        <v>402</v>
      </c>
      <c r="C337" s="64">
        <v>0.15781696159165601</v>
      </c>
      <c r="D337" s="9">
        <v>2.0240528519505999E-15</v>
      </c>
      <c r="E337" s="9">
        <v>7.9909880849136501</v>
      </c>
      <c r="F337" s="9">
        <v>2500</v>
      </c>
      <c r="G337" s="9">
        <v>1266.0712008093301</v>
      </c>
      <c r="H337" s="9">
        <v>0.19911883485992299</v>
      </c>
      <c r="I337" s="9">
        <v>8.6613983172028995E-24</v>
      </c>
      <c r="J337" s="9">
        <v>10.1593797511992</v>
      </c>
      <c r="K337" s="9">
        <v>2500</v>
      </c>
      <c r="L337" s="9">
        <v>1227.9554385991801</v>
      </c>
      <c r="M337" s="67" t="str">
        <f t="shared" si="5"/>
        <v>log</v>
      </c>
    </row>
    <row r="338" spans="1:13" ht="18.75">
      <c r="A338" s="134"/>
      <c r="B338" s="8" t="s">
        <v>403</v>
      </c>
      <c r="C338" s="64">
        <v>0.20857454277933901</v>
      </c>
      <c r="D338" s="9">
        <v>9.9389955118889304E-26</v>
      </c>
      <c r="E338" s="9">
        <v>10.6055117500417</v>
      </c>
      <c r="F338" s="9">
        <v>2473</v>
      </c>
      <c r="G338" s="9">
        <v>1196.5646741949499</v>
      </c>
      <c r="H338" s="9">
        <v>0.23869828127728501</v>
      </c>
      <c r="I338" s="9">
        <v>2.0963194525957399E-33</v>
      </c>
      <c r="J338" s="9">
        <v>12.2236294879533</v>
      </c>
      <c r="K338" s="9">
        <v>2473</v>
      </c>
      <c r="L338" s="9">
        <v>1161.4531210851901</v>
      </c>
      <c r="M338" s="67" t="str">
        <f t="shared" si="5"/>
        <v>log</v>
      </c>
    </row>
    <row r="339" spans="1:13" ht="18.75">
      <c r="A339" s="134"/>
      <c r="B339" s="8" t="s">
        <v>404</v>
      </c>
      <c r="C339" s="64">
        <v>0.24348048461524199</v>
      </c>
      <c r="D339" s="9">
        <v>1.31944907134456E-33</v>
      </c>
      <c r="E339" s="9">
        <v>12.269946741125001</v>
      </c>
      <c r="F339" s="9">
        <v>2389</v>
      </c>
      <c r="G339" s="9">
        <v>1070.8986280889601</v>
      </c>
      <c r="H339" s="9">
        <v>0.27318222474399101</v>
      </c>
      <c r="I339" s="9">
        <v>3.4570027966701903E-42</v>
      </c>
      <c r="J339" s="9">
        <v>13.880415258910899</v>
      </c>
      <c r="K339" s="9">
        <v>2389</v>
      </c>
      <c r="L339" s="9">
        <v>1031.5729623089101</v>
      </c>
      <c r="M339" s="67" t="str">
        <f t="shared" si="5"/>
        <v>log</v>
      </c>
    </row>
    <row r="340" spans="1:13" ht="18.75">
      <c r="A340" s="134"/>
      <c r="B340" s="8" t="s">
        <v>405</v>
      </c>
      <c r="C340" s="64">
        <v>0.26075245817176301</v>
      </c>
      <c r="D340" s="9">
        <v>1.08392006064942E-37</v>
      </c>
      <c r="E340" s="9">
        <v>13.062721445245501</v>
      </c>
      <c r="F340" s="9">
        <v>2339</v>
      </c>
      <c r="G340" s="9">
        <v>1000.20974782479</v>
      </c>
      <c r="H340" s="9">
        <v>0.27716065087785102</v>
      </c>
      <c r="I340" s="9">
        <v>1.4995503679514499E-42</v>
      </c>
      <c r="J340" s="9">
        <v>13.950925695337601</v>
      </c>
      <c r="K340" s="9">
        <v>2339</v>
      </c>
      <c r="L340" s="9">
        <v>977.93467475357397</v>
      </c>
      <c r="M340" s="67" t="str">
        <f t="shared" si="5"/>
        <v>log</v>
      </c>
    </row>
    <row r="341" spans="1:13" ht="18.75">
      <c r="A341" s="134" t="s">
        <v>205</v>
      </c>
      <c r="B341" s="8" t="s">
        <v>382</v>
      </c>
      <c r="C341" s="64">
        <v>0.24334176316445</v>
      </c>
      <c r="D341" s="9">
        <v>4.8948138112060001E-36</v>
      </c>
      <c r="E341" s="9">
        <v>12.7284575616594</v>
      </c>
      <c r="F341" s="9">
        <v>2574</v>
      </c>
      <c r="G341" s="9">
        <v>1043.5460361020901</v>
      </c>
      <c r="H341" s="9">
        <v>0.282470836145094</v>
      </c>
      <c r="I341" s="9">
        <v>1.84644892493932E-48</v>
      </c>
      <c r="J341" s="9">
        <v>14.939441398303501</v>
      </c>
      <c r="K341" s="9">
        <v>2574</v>
      </c>
      <c r="L341" s="9">
        <v>986.58486789903895</v>
      </c>
      <c r="M341" s="67" t="str">
        <f t="shared" si="5"/>
        <v>log</v>
      </c>
    </row>
    <row r="342" spans="1:13" ht="18.75">
      <c r="A342" s="134"/>
      <c r="B342" s="8" t="s">
        <v>383</v>
      </c>
      <c r="C342" s="64">
        <v>0.272446839843973</v>
      </c>
      <c r="D342" s="9">
        <v>8.3114250130084503E-45</v>
      </c>
      <c r="E342" s="9">
        <v>14.3212146938333</v>
      </c>
      <c r="F342" s="9">
        <v>2558</v>
      </c>
      <c r="G342" s="9">
        <v>992.23036793124095</v>
      </c>
      <c r="H342" s="9">
        <v>0.29245977877736701</v>
      </c>
      <c r="I342" s="9">
        <v>1.15924484878299E-51</v>
      </c>
      <c r="J342" s="9">
        <v>15.4679347833768</v>
      </c>
      <c r="K342" s="9">
        <v>2558</v>
      </c>
      <c r="L342" s="9">
        <v>960.77545464303603</v>
      </c>
      <c r="M342" s="67" t="str">
        <f t="shared" si="5"/>
        <v>log</v>
      </c>
    </row>
    <row r="343" spans="1:13" ht="18.75">
      <c r="A343" s="134"/>
      <c r="B343" s="8" t="s">
        <v>384</v>
      </c>
      <c r="C343" s="64">
        <v>0.27955829415552902</v>
      </c>
      <c r="D343" s="9">
        <v>1.0519819632059201E-45</v>
      </c>
      <c r="E343" s="9">
        <v>14.4854010013711</v>
      </c>
      <c r="F343" s="9">
        <v>2475</v>
      </c>
      <c r="G343" s="9">
        <v>943.68175222505101</v>
      </c>
      <c r="H343" s="9">
        <v>0.28529463115321402</v>
      </c>
      <c r="I343" s="9">
        <v>1.32101866197626E-47</v>
      </c>
      <c r="J343" s="9">
        <v>14.808679420151901</v>
      </c>
      <c r="K343" s="9">
        <v>2475</v>
      </c>
      <c r="L343" s="9">
        <v>934.96004524528803</v>
      </c>
      <c r="M343" s="67" t="str">
        <f t="shared" si="5"/>
        <v>log</v>
      </c>
    </row>
    <row r="344" spans="1:13" ht="18.75">
      <c r="A344" s="134"/>
      <c r="B344" s="8" t="s">
        <v>385</v>
      </c>
      <c r="C344" s="64">
        <v>0.28733040175340002</v>
      </c>
      <c r="D344" s="9">
        <v>4.0232452782219401E-48</v>
      </c>
      <c r="E344" s="9">
        <v>14.896662794398299</v>
      </c>
      <c r="F344" s="9">
        <v>2466</v>
      </c>
      <c r="G344" s="9">
        <v>920.55538216652201</v>
      </c>
      <c r="H344" s="9">
        <v>0.29653556527054298</v>
      </c>
      <c r="I344" s="9">
        <v>2.7847702668054002E-51</v>
      </c>
      <c r="J344" s="9">
        <v>15.4191358389076</v>
      </c>
      <c r="K344" s="9">
        <v>2466</v>
      </c>
      <c r="L344" s="9">
        <v>906.05475519513698</v>
      </c>
      <c r="M344" s="67" t="str">
        <f t="shared" si="5"/>
        <v>log</v>
      </c>
    </row>
    <row r="345" spans="1:13" ht="18.75">
      <c r="A345" s="134"/>
      <c r="B345" s="8" t="s">
        <v>386</v>
      </c>
      <c r="C345" s="64">
        <v>0.24334176316445</v>
      </c>
      <c r="D345" s="9">
        <v>4.8948138112060001E-36</v>
      </c>
      <c r="E345" s="9">
        <v>12.7284575616594</v>
      </c>
      <c r="F345" s="9">
        <v>2574</v>
      </c>
      <c r="G345" s="9">
        <v>1043.5460361020901</v>
      </c>
      <c r="H345" s="9">
        <v>0.282470836145094</v>
      </c>
      <c r="I345" s="9">
        <v>1.84644892493932E-48</v>
      </c>
      <c r="J345" s="9">
        <v>14.939441398303501</v>
      </c>
      <c r="K345" s="9">
        <v>2574</v>
      </c>
      <c r="L345" s="9">
        <v>986.58486789903895</v>
      </c>
      <c r="M345" s="67" t="str">
        <f t="shared" si="5"/>
        <v>log</v>
      </c>
    </row>
    <row r="346" spans="1:13" ht="18.75">
      <c r="A346" s="134"/>
      <c r="B346" s="8" t="s">
        <v>387</v>
      </c>
      <c r="C346" s="64">
        <v>0.272446839843973</v>
      </c>
      <c r="D346" s="9">
        <v>8.3114250130084503E-45</v>
      </c>
      <c r="E346" s="9">
        <v>14.3212146938333</v>
      </c>
      <c r="F346" s="9">
        <v>2558</v>
      </c>
      <c r="G346" s="9">
        <v>992.23036793124095</v>
      </c>
      <c r="H346" s="9">
        <v>0.29245977877736701</v>
      </c>
      <c r="I346" s="9">
        <v>1.15924484878299E-51</v>
      </c>
      <c r="J346" s="9">
        <v>15.4679347833768</v>
      </c>
      <c r="K346" s="9">
        <v>2558</v>
      </c>
      <c r="L346" s="9">
        <v>960.77545464303603</v>
      </c>
      <c r="M346" s="67" t="str">
        <f t="shared" si="5"/>
        <v>log</v>
      </c>
    </row>
    <row r="347" spans="1:13" ht="18.75">
      <c r="A347" s="134"/>
      <c r="B347" s="8" t="s">
        <v>388</v>
      </c>
      <c r="C347" s="64">
        <v>0.27955829415552902</v>
      </c>
      <c r="D347" s="9">
        <v>1.0519819632059201E-45</v>
      </c>
      <c r="E347" s="9">
        <v>14.4854010013711</v>
      </c>
      <c r="F347" s="9">
        <v>2475</v>
      </c>
      <c r="G347" s="9">
        <v>943.68175222505101</v>
      </c>
      <c r="H347" s="9">
        <v>0.28529463115321402</v>
      </c>
      <c r="I347" s="9">
        <v>1.32101866197626E-47</v>
      </c>
      <c r="J347" s="9">
        <v>14.808679420151901</v>
      </c>
      <c r="K347" s="9">
        <v>2475</v>
      </c>
      <c r="L347" s="9">
        <v>934.96004524528803</v>
      </c>
      <c r="M347" s="67" t="str">
        <f t="shared" si="5"/>
        <v>log</v>
      </c>
    </row>
    <row r="348" spans="1:13" ht="18.75">
      <c r="A348" s="134"/>
      <c r="B348" s="8" t="s">
        <v>389</v>
      </c>
      <c r="C348" s="64">
        <v>0.28733040175340002</v>
      </c>
      <c r="D348" s="9">
        <v>4.0232452782219401E-48</v>
      </c>
      <c r="E348" s="9">
        <v>14.896662794398299</v>
      </c>
      <c r="F348" s="9">
        <v>2466</v>
      </c>
      <c r="G348" s="9">
        <v>920.55538216652201</v>
      </c>
      <c r="H348" s="9">
        <v>0.29653556527054298</v>
      </c>
      <c r="I348" s="9">
        <v>2.7847702668054002E-51</v>
      </c>
      <c r="J348" s="9">
        <v>15.4191358389076</v>
      </c>
      <c r="K348" s="9">
        <v>2466</v>
      </c>
      <c r="L348" s="9">
        <v>906.05475519513698</v>
      </c>
      <c r="M348" s="67" t="str">
        <f t="shared" si="5"/>
        <v>log</v>
      </c>
    </row>
    <row r="349" spans="1:13" ht="18.75">
      <c r="A349" s="134"/>
      <c r="B349" s="8" t="s">
        <v>390</v>
      </c>
      <c r="C349" s="64">
        <v>0.273919606448637</v>
      </c>
      <c r="D349" s="9">
        <v>8.4715174183816196E-45</v>
      </c>
      <c r="E349" s="9">
        <v>14.323005808025499</v>
      </c>
      <c r="F349" s="9">
        <v>2529</v>
      </c>
      <c r="G349" s="9">
        <v>954.80103441187305</v>
      </c>
      <c r="H349" s="9">
        <v>0.291577105188768</v>
      </c>
      <c r="I349" s="9">
        <v>8.7194095937051099E-51</v>
      </c>
      <c r="J349" s="9">
        <v>15.329266391933899</v>
      </c>
      <c r="K349" s="9">
        <v>2529</v>
      </c>
      <c r="L349" s="9">
        <v>927.32971918708199</v>
      </c>
      <c r="M349" s="67" t="str">
        <f t="shared" si="5"/>
        <v>log</v>
      </c>
    </row>
    <row r="350" spans="1:13" ht="18.75">
      <c r="A350" s="134"/>
      <c r="B350" s="8" t="s">
        <v>391</v>
      </c>
      <c r="C350" s="64">
        <v>0.28468590489964402</v>
      </c>
      <c r="D350" s="9">
        <v>9.4281756631953606E-48</v>
      </c>
      <c r="E350" s="9">
        <v>14.8308935885346</v>
      </c>
      <c r="F350" s="9">
        <v>2494</v>
      </c>
      <c r="G350" s="9">
        <v>906.83434759703403</v>
      </c>
      <c r="H350" s="9">
        <v>0.28238065131293</v>
      </c>
      <c r="I350" s="9">
        <v>5.59455184029329E-47</v>
      </c>
      <c r="J350" s="9">
        <v>14.700347865714299</v>
      </c>
      <c r="K350" s="9">
        <v>2494</v>
      </c>
      <c r="L350" s="9">
        <v>910.38243954804102</v>
      </c>
      <c r="M350" s="67" t="str">
        <f t="shared" si="5"/>
        <v>linear</v>
      </c>
    </row>
    <row r="351" spans="1:13" ht="18.75">
      <c r="A351" s="134"/>
      <c r="B351" s="8" t="s">
        <v>392</v>
      </c>
      <c r="C351" s="64">
        <v>0.23687058789054399</v>
      </c>
      <c r="D351" s="9">
        <v>1.92429648342922E-31</v>
      </c>
      <c r="E351" s="9">
        <v>11.8366744158947</v>
      </c>
      <c r="F351" s="9">
        <v>2357</v>
      </c>
      <c r="G351" s="9">
        <v>882.82614939741404</v>
      </c>
      <c r="H351" s="9">
        <v>0.25308415379994897</v>
      </c>
      <c r="I351" s="9">
        <v>8.5148503325961306E-36</v>
      </c>
      <c r="J351" s="9">
        <v>12.700440651218599</v>
      </c>
      <c r="K351" s="9">
        <v>2357</v>
      </c>
      <c r="L351" s="9">
        <v>862.88849921830194</v>
      </c>
      <c r="M351" s="67" t="str">
        <f t="shared" si="5"/>
        <v>log</v>
      </c>
    </row>
    <row r="352" spans="1:13" ht="18.75">
      <c r="A352" s="134"/>
      <c r="B352" s="8" t="s">
        <v>393</v>
      </c>
      <c r="C352" s="64">
        <v>0.24851375236151699</v>
      </c>
      <c r="D352" s="9">
        <v>2.2766749559543598E-34</v>
      </c>
      <c r="E352" s="9">
        <v>12.4240922254253</v>
      </c>
      <c r="F352" s="9">
        <v>2345</v>
      </c>
      <c r="G352" s="9">
        <v>886.96962007843695</v>
      </c>
      <c r="H352" s="9">
        <v>0.26434347076755799</v>
      </c>
      <c r="I352" s="9">
        <v>8.0457574057985698E-39</v>
      </c>
      <c r="J352" s="9">
        <v>13.273025519969099</v>
      </c>
      <c r="K352" s="9">
        <v>2345</v>
      </c>
      <c r="L352" s="9">
        <v>866.57319178513603</v>
      </c>
      <c r="M352" s="67" t="str">
        <f t="shared" si="5"/>
        <v>log</v>
      </c>
    </row>
    <row r="353" spans="1:13" ht="18.75">
      <c r="A353" s="134"/>
      <c r="B353" s="8" t="s">
        <v>394</v>
      </c>
      <c r="C353" s="64">
        <v>0.28001743024597597</v>
      </c>
      <c r="D353" s="9">
        <v>1.3279188117432801E-46</v>
      </c>
      <c r="E353" s="9">
        <v>14.6338210652447</v>
      </c>
      <c r="F353" s="9">
        <v>2517</v>
      </c>
      <c r="G353" s="9">
        <v>916.05837718691203</v>
      </c>
      <c r="H353" s="9">
        <v>0.28252430415352697</v>
      </c>
      <c r="I353" s="9">
        <v>1.9158011990148101E-47</v>
      </c>
      <c r="J353" s="9">
        <v>14.7761408659627</v>
      </c>
      <c r="K353" s="9">
        <v>2517</v>
      </c>
      <c r="L353" s="9">
        <v>912.20084080370896</v>
      </c>
      <c r="M353" s="67" t="str">
        <f t="shared" si="5"/>
        <v>log</v>
      </c>
    </row>
    <row r="354" spans="1:13" ht="18.75">
      <c r="A354" s="134"/>
      <c r="B354" s="8" t="s">
        <v>395</v>
      </c>
      <c r="C354" s="64">
        <v>0.274608982478527</v>
      </c>
      <c r="D354" s="9">
        <v>2.7422546622505699E-44</v>
      </c>
      <c r="E354" s="9">
        <v>14.2393684262256</v>
      </c>
      <c r="F354" s="9">
        <v>2486</v>
      </c>
      <c r="G354" s="9">
        <v>901.33517867598596</v>
      </c>
      <c r="H354" s="9">
        <v>0.26996038935966099</v>
      </c>
      <c r="I354" s="9">
        <v>8.3453931945341104E-43</v>
      </c>
      <c r="J354" s="9">
        <v>13.979199664229601</v>
      </c>
      <c r="K354" s="9">
        <v>2486</v>
      </c>
      <c r="L354" s="9">
        <v>908.13789111885103</v>
      </c>
      <c r="M354" s="67" t="str">
        <f t="shared" si="5"/>
        <v>linear</v>
      </c>
    </row>
    <row r="355" spans="1:13" ht="18.75">
      <c r="A355" s="134"/>
      <c r="B355" s="8" t="s">
        <v>396</v>
      </c>
      <c r="C355" s="64">
        <v>0.25687799552984902</v>
      </c>
      <c r="D355" s="9">
        <v>2.13171918738575E-38</v>
      </c>
      <c r="E355" s="9">
        <v>13.183108762267</v>
      </c>
      <c r="F355" s="9">
        <v>2460</v>
      </c>
      <c r="G355" s="9">
        <v>921.75148370148599</v>
      </c>
      <c r="H355" s="9">
        <v>0.253759192794144</v>
      </c>
      <c r="I355" s="9">
        <v>1.7539755014790299E-37</v>
      </c>
      <c r="J355" s="9">
        <v>13.0119616742347</v>
      </c>
      <c r="K355" s="9">
        <v>2460</v>
      </c>
      <c r="L355" s="9">
        <v>925.94583844008798</v>
      </c>
      <c r="M355" s="67" t="str">
        <f t="shared" si="5"/>
        <v>linear</v>
      </c>
    </row>
    <row r="356" spans="1:13" ht="18.75">
      <c r="A356" s="134"/>
      <c r="B356" s="8" t="s">
        <v>397</v>
      </c>
      <c r="C356" s="64">
        <v>0.233157006889363</v>
      </c>
      <c r="D356" s="9">
        <v>8.7732469235951405E-31</v>
      </c>
      <c r="E356" s="9">
        <v>11.699458329375799</v>
      </c>
      <c r="F356" s="9">
        <v>2381</v>
      </c>
      <c r="G356" s="9">
        <v>913.57644823877297</v>
      </c>
      <c r="H356" s="9">
        <v>0.237495976312632</v>
      </c>
      <c r="I356" s="9">
        <v>6.5692731424492703E-32</v>
      </c>
      <c r="J356" s="9">
        <v>11.930069843427701</v>
      </c>
      <c r="K356" s="9">
        <v>2381</v>
      </c>
      <c r="L356" s="9">
        <v>908.424683986069</v>
      </c>
      <c r="M356" s="67" t="str">
        <f t="shared" si="5"/>
        <v>log</v>
      </c>
    </row>
    <row r="357" spans="1:13" ht="18.75">
      <c r="A357" s="134"/>
      <c r="B357" s="8" t="s">
        <v>398</v>
      </c>
      <c r="C357" s="64">
        <v>0.196175225880415</v>
      </c>
      <c r="D357" s="9">
        <v>2.7400492831340999E-23</v>
      </c>
      <c r="E357" s="9">
        <v>10.0410735853799</v>
      </c>
      <c r="F357" s="9">
        <v>2519</v>
      </c>
      <c r="G357" s="9">
        <v>1040.0965708132301</v>
      </c>
      <c r="H357" s="9">
        <v>0.25144177133944901</v>
      </c>
      <c r="I357" s="9">
        <v>1.1862284120427299E-37</v>
      </c>
      <c r="J357" s="9">
        <v>13.0386729900854</v>
      </c>
      <c r="K357" s="9">
        <v>2519</v>
      </c>
      <c r="L357" s="9">
        <v>974.38630454029203</v>
      </c>
      <c r="M357" s="67" t="str">
        <f t="shared" si="5"/>
        <v>log</v>
      </c>
    </row>
    <row r="358" spans="1:13" ht="18.75">
      <c r="A358" s="134"/>
      <c r="B358" s="8" t="s">
        <v>399</v>
      </c>
      <c r="C358" s="64">
        <v>0.20209695324638399</v>
      </c>
      <c r="D358" s="9">
        <v>3.2460354286355401E-24</v>
      </c>
      <c r="E358" s="9">
        <v>10.259806960837</v>
      </c>
      <c r="F358" s="9">
        <v>2472</v>
      </c>
      <c r="G358" s="9">
        <v>989.85355770493595</v>
      </c>
      <c r="H358" s="9">
        <v>0.23820027465262</v>
      </c>
      <c r="I358" s="9">
        <v>2.9535855607336199E-33</v>
      </c>
      <c r="J358" s="9">
        <v>12.1941248495196</v>
      </c>
      <c r="K358" s="9">
        <v>2472</v>
      </c>
      <c r="L358" s="9">
        <v>948.50816832090698</v>
      </c>
      <c r="M358" s="67" t="str">
        <f t="shared" si="5"/>
        <v>log</v>
      </c>
    </row>
    <row r="359" spans="1:13" ht="18.75">
      <c r="A359" s="134"/>
      <c r="B359" s="8" t="s">
        <v>400</v>
      </c>
      <c r="C359" s="64">
        <v>0.20973710831992901</v>
      </c>
      <c r="D359" s="9">
        <v>1.5163668944227199E-24</v>
      </c>
      <c r="E359" s="9">
        <v>10.343212770041699</v>
      </c>
      <c r="F359" s="9">
        <v>2325</v>
      </c>
      <c r="G359" s="9">
        <v>868.28288800197197</v>
      </c>
      <c r="H359" s="9">
        <v>0.23384184363351401</v>
      </c>
      <c r="I359" s="9">
        <v>2.85711361076338E-30</v>
      </c>
      <c r="J359" s="9">
        <v>11.5969755908346</v>
      </c>
      <c r="K359" s="9">
        <v>2325</v>
      </c>
      <c r="L359" s="9">
        <v>842.11027198051704</v>
      </c>
      <c r="M359" s="67" t="str">
        <f t="shared" si="5"/>
        <v>log</v>
      </c>
    </row>
    <row r="360" spans="1:13" ht="18.75">
      <c r="A360" s="134"/>
      <c r="B360" s="8" t="s">
        <v>401</v>
      </c>
      <c r="C360" s="64">
        <v>0.25812188011798898</v>
      </c>
      <c r="D360" s="9">
        <v>1.30034853842601E-36</v>
      </c>
      <c r="E360" s="9">
        <v>12.8605694104387</v>
      </c>
      <c r="F360" s="9">
        <v>2317</v>
      </c>
      <c r="G360" s="9">
        <v>844.37482952171797</v>
      </c>
      <c r="H360" s="9">
        <v>0.26303351366800698</v>
      </c>
      <c r="I360" s="9">
        <v>5.2999565888385796E-38</v>
      </c>
      <c r="J360" s="9">
        <v>13.123292137506001</v>
      </c>
      <c r="K360" s="9">
        <v>2317</v>
      </c>
      <c r="L360" s="9">
        <v>838.00636313626103</v>
      </c>
      <c r="M360" s="67" t="str">
        <f t="shared" si="5"/>
        <v>log</v>
      </c>
    </row>
    <row r="361" spans="1:13" ht="18.75">
      <c r="A361" s="134"/>
      <c r="B361" s="8" t="s">
        <v>402</v>
      </c>
      <c r="C361" s="64">
        <v>0.18725168658847499</v>
      </c>
      <c r="D361" s="9">
        <v>3.1799907115537202E-21</v>
      </c>
      <c r="E361" s="9">
        <v>9.5426025402465608</v>
      </c>
      <c r="F361" s="9">
        <v>2506</v>
      </c>
      <c r="G361" s="9">
        <v>1020.23031253777</v>
      </c>
      <c r="H361" s="9">
        <v>0.24044592531571901</v>
      </c>
      <c r="I361" s="9">
        <v>2.5804128042507802E-34</v>
      </c>
      <c r="J361" s="9">
        <v>12.4005140207538</v>
      </c>
      <c r="K361" s="9">
        <v>2506</v>
      </c>
      <c r="L361" s="9">
        <v>960.38902211183802</v>
      </c>
      <c r="M361" s="67" t="str">
        <f t="shared" si="5"/>
        <v>log</v>
      </c>
    </row>
    <row r="362" spans="1:13" ht="18.75">
      <c r="A362" s="134"/>
      <c r="B362" s="8" t="s">
        <v>403</v>
      </c>
      <c r="C362" s="64">
        <v>0.229782827486195</v>
      </c>
      <c r="D362" s="9">
        <v>4.8663955525195596E-31</v>
      </c>
      <c r="E362" s="9">
        <v>11.7458475544297</v>
      </c>
      <c r="F362" s="9">
        <v>2475</v>
      </c>
      <c r="G362" s="9">
        <v>954.43667167886804</v>
      </c>
      <c r="H362" s="9">
        <v>0.26696035778066501</v>
      </c>
      <c r="I362" s="9">
        <v>1.09871506440848E-41</v>
      </c>
      <c r="J362" s="9">
        <v>13.7812665708895</v>
      </c>
      <c r="K362" s="9">
        <v>2475</v>
      </c>
      <c r="L362" s="9">
        <v>905.665252801522</v>
      </c>
      <c r="M362" s="67" t="str">
        <f t="shared" si="5"/>
        <v>log</v>
      </c>
    </row>
    <row r="363" spans="1:13" ht="18.75">
      <c r="A363" s="134"/>
      <c r="B363" s="8" t="s">
        <v>404</v>
      </c>
      <c r="C363" s="64">
        <v>0.26658303802521999</v>
      </c>
      <c r="D363" s="9">
        <v>3.7534639589800502E-40</v>
      </c>
      <c r="E363" s="9">
        <v>13.513455433324401</v>
      </c>
      <c r="F363" s="9">
        <v>2387</v>
      </c>
      <c r="G363" s="9">
        <v>855.82250641765995</v>
      </c>
      <c r="H363" s="9">
        <v>0.28799896072246001</v>
      </c>
      <c r="I363" s="9">
        <v>7.4367554594332698E-47</v>
      </c>
      <c r="J363" s="9">
        <v>14.6932903274614</v>
      </c>
      <c r="K363" s="9">
        <v>2387</v>
      </c>
      <c r="L363" s="9">
        <v>825.08098665808404</v>
      </c>
      <c r="M363" s="67" t="str">
        <f t="shared" si="5"/>
        <v>log</v>
      </c>
    </row>
    <row r="364" spans="1:13" ht="18.75">
      <c r="A364" s="134"/>
      <c r="B364" s="8" t="s">
        <v>405</v>
      </c>
      <c r="C364" s="64">
        <v>0.241392973216217</v>
      </c>
      <c r="D364" s="9">
        <v>2.3151979849896799E-32</v>
      </c>
      <c r="E364" s="9">
        <v>12.025161235081001</v>
      </c>
      <c r="F364" s="9">
        <v>2337</v>
      </c>
      <c r="G364" s="9">
        <v>861.59002312321797</v>
      </c>
      <c r="H364" s="9">
        <v>0.25452247920599402</v>
      </c>
      <c r="I364" s="9">
        <v>6.6227455262703704E-36</v>
      </c>
      <c r="J364" s="9">
        <v>12.723277550289</v>
      </c>
      <c r="K364" s="9">
        <v>2337</v>
      </c>
      <c r="L364" s="9">
        <v>845.36199299337704</v>
      </c>
      <c r="M364" s="67" t="str">
        <f t="shared" si="5"/>
        <v>log</v>
      </c>
    </row>
    <row r="365" spans="1:13" ht="18.75">
      <c r="A365" s="134" t="s">
        <v>299</v>
      </c>
      <c r="B365" s="8" t="s">
        <v>382</v>
      </c>
      <c r="C365" s="64">
        <v>0.26464857124626101</v>
      </c>
      <c r="D365" s="9">
        <v>1.5342955198807001E-42</v>
      </c>
      <c r="E365" s="9">
        <v>13.923275796456901</v>
      </c>
      <c r="F365" s="9">
        <v>2574</v>
      </c>
      <c r="G365" s="9">
        <v>1115.71657167393</v>
      </c>
      <c r="H365" s="9">
        <v>0.29080951358608698</v>
      </c>
      <c r="I365" s="9">
        <v>2.2010469152074301E-51</v>
      </c>
      <c r="J365" s="9">
        <v>15.420567331850499</v>
      </c>
      <c r="K365" s="9">
        <v>2574</v>
      </c>
      <c r="L365" s="9">
        <v>1075.1469350382799</v>
      </c>
      <c r="M365" s="67" t="str">
        <f t="shared" si="5"/>
        <v>log</v>
      </c>
    </row>
    <row r="366" spans="1:13" ht="18.75">
      <c r="A366" s="134"/>
      <c r="B366" s="8" t="s">
        <v>383</v>
      </c>
      <c r="C366" s="64">
        <v>0.30670016136022599</v>
      </c>
      <c r="D366" s="9">
        <v>8.3729173942271397E-57</v>
      </c>
      <c r="E366" s="9">
        <v>16.284556263597</v>
      </c>
      <c r="F366" s="9">
        <v>2554</v>
      </c>
      <c r="G366" s="9">
        <v>1028.5214659911201</v>
      </c>
      <c r="H366" s="9">
        <v>0.32576996093178501</v>
      </c>
      <c r="I366" s="9">
        <v>2.9090850609747699E-64</v>
      </c>
      <c r="J366" s="9">
        <v>17.413390769238202</v>
      </c>
      <c r="K366" s="9">
        <v>2554</v>
      </c>
      <c r="L366" s="9">
        <v>994.26385419710505</v>
      </c>
      <c r="M366" s="67" t="str">
        <f t="shared" si="5"/>
        <v>log</v>
      </c>
    </row>
    <row r="367" spans="1:13" ht="18.75">
      <c r="A367" s="134"/>
      <c r="B367" s="8" t="s">
        <v>384</v>
      </c>
      <c r="C367" s="64">
        <v>0.32202157112810598</v>
      </c>
      <c r="D367" s="9">
        <v>1.18250683717685E-60</v>
      </c>
      <c r="E367" s="9">
        <v>16.8909583819845</v>
      </c>
      <c r="F367" s="9">
        <v>2466</v>
      </c>
      <c r="G367" s="9">
        <v>949.39362616816902</v>
      </c>
      <c r="H367" s="9">
        <v>0.327311521750972</v>
      </c>
      <c r="I367" s="9">
        <v>1.0225255386876601E-62</v>
      </c>
      <c r="J367" s="9">
        <v>17.201424066239699</v>
      </c>
      <c r="K367" s="9">
        <v>2466</v>
      </c>
      <c r="L367" s="9">
        <v>939.91722564016197</v>
      </c>
      <c r="M367" s="67" t="str">
        <f t="shared" si="5"/>
        <v>log</v>
      </c>
    </row>
    <row r="368" spans="1:13" ht="18.75">
      <c r="A368" s="134"/>
      <c r="B368" s="8" t="s">
        <v>385</v>
      </c>
      <c r="C368" s="64">
        <v>0.31181496809363701</v>
      </c>
      <c r="D368" s="9">
        <v>1.2413860214858099E-56</v>
      </c>
      <c r="E368" s="9">
        <v>16.273738046304601</v>
      </c>
      <c r="F368" s="9">
        <v>2459</v>
      </c>
      <c r="G368" s="9">
        <v>957.83208344542197</v>
      </c>
      <c r="H368" s="9">
        <v>0.30750016427528098</v>
      </c>
      <c r="I368" s="9">
        <v>4.7656467471635703E-55</v>
      </c>
      <c r="J368" s="9">
        <v>16.024847419746798</v>
      </c>
      <c r="K368" s="9">
        <v>2459</v>
      </c>
      <c r="L368" s="9">
        <v>965.10593755258105</v>
      </c>
      <c r="M368" s="67" t="str">
        <f t="shared" si="5"/>
        <v>linear</v>
      </c>
    </row>
    <row r="369" spans="1:13" ht="18.75">
      <c r="A369" s="134"/>
      <c r="B369" s="8" t="s">
        <v>386</v>
      </c>
      <c r="C369" s="64">
        <v>0.26464857124626101</v>
      </c>
      <c r="D369" s="9">
        <v>1.5342955198807001E-42</v>
      </c>
      <c r="E369" s="9">
        <v>13.923275796456901</v>
      </c>
      <c r="F369" s="9">
        <v>2574</v>
      </c>
      <c r="G369" s="9">
        <v>1115.71657167393</v>
      </c>
      <c r="H369" s="9">
        <v>0.29080951358608698</v>
      </c>
      <c r="I369" s="9">
        <v>2.2010469152074301E-51</v>
      </c>
      <c r="J369" s="9">
        <v>15.420567331850499</v>
      </c>
      <c r="K369" s="9">
        <v>2574</v>
      </c>
      <c r="L369" s="9">
        <v>1075.1469350382799</v>
      </c>
      <c r="M369" s="67" t="str">
        <f t="shared" si="5"/>
        <v>log</v>
      </c>
    </row>
    <row r="370" spans="1:13" ht="18.75">
      <c r="A370" s="134"/>
      <c r="B370" s="8" t="s">
        <v>387</v>
      </c>
      <c r="C370" s="64">
        <v>0.30670016136022599</v>
      </c>
      <c r="D370" s="9">
        <v>8.3729173942271397E-57</v>
      </c>
      <c r="E370" s="9">
        <v>16.284556263597</v>
      </c>
      <c r="F370" s="9">
        <v>2554</v>
      </c>
      <c r="G370" s="9">
        <v>1028.5214659911201</v>
      </c>
      <c r="H370" s="9">
        <v>0.32576996093178501</v>
      </c>
      <c r="I370" s="9">
        <v>2.9090850609747699E-64</v>
      </c>
      <c r="J370" s="9">
        <v>17.413390769238202</v>
      </c>
      <c r="K370" s="9">
        <v>2554</v>
      </c>
      <c r="L370" s="9">
        <v>994.26385419710505</v>
      </c>
      <c r="M370" s="67" t="str">
        <f t="shared" si="5"/>
        <v>log</v>
      </c>
    </row>
    <row r="371" spans="1:13" ht="18.75">
      <c r="A371" s="134"/>
      <c r="B371" s="8" t="s">
        <v>388</v>
      </c>
      <c r="C371" s="64">
        <v>0.32202157112810598</v>
      </c>
      <c r="D371" s="9">
        <v>1.18250683717685E-60</v>
      </c>
      <c r="E371" s="9">
        <v>16.8909583819845</v>
      </c>
      <c r="F371" s="9">
        <v>2466</v>
      </c>
      <c r="G371" s="9">
        <v>949.39362616816902</v>
      </c>
      <c r="H371" s="9">
        <v>0.327311521750972</v>
      </c>
      <c r="I371" s="9">
        <v>1.0225255386876601E-62</v>
      </c>
      <c r="J371" s="9">
        <v>17.201424066239699</v>
      </c>
      <c r="K371" s="9">
        <v>2466</v>
      </c>
      <c r="L371" s="9">
        <v>939.91722564016197</v>
      </c>
      <c r="M371" s="67" t="str">
        <f t="shared" si="5"/>
        <v>log</v>
      </c>
    </row>
    <row r="372" spans="1:13" ht="18.75">
      <c r="A372" s="134"/>
      <c r="B372" s="8" t="s">
        <v>389</v>
      </c>
      <c r="C372" s="64">
        <v>0.31181496809363701</v>
      </c>
      <c r="D372" s="9">
        <v>1.2413860214858099E-56</v>
      </c>
      <c r="E372" s="9">
        <v>16.273738046304601</v>
      </c>
      <c r="F372" s="9">
        <v>2459</v>
      </c>
      <c r="G372" s="9">
        <v>957.83208344542197</v>
      </c>
      <c r="H372" s="9">
        <v>0.30750016427528098</v>
      </c>
      <c r="I372" s="9">
        <v>4.7656467471635703E-55</v>
      </c>
      <c r="J372" s="9">
        <v>16.024847419746798</v>
      </c>
      <c r="K372" s="9">
        <v>2459</v>
      </c>
      <c r="L372" s="9">
        <v>965.10593755258105</v>
      </c>
      <c r="M372" s="67" t="str">
        <f t="shared" si="5"/>
        <v>linear</v>
      </c>
    </row>
    <row r="373" spans="1:13" ht="18.75">
      <c r="A373" s="134"/>
      <c r="B373" s="8" t="s">
        <v>390</v>
      </c>
      <c r="C373" s="64">
        <v>0.31617675332286999</v>
      </c>
      <c r="D373" s="9">
        <v>7.6077352965466099E-60</v>
      </c>
      <c r="E373" s="9">
        <v>16.756736179275599</v>
      </c>
      <c r="F373" s="9">
        <v>2528</v>
      </c>
      <c r="G373" s="9">
        <v>977.22040415644801</v>
      </c>
      <c r="H373" s="9">
        <v>0.32108437504545101</v>
      </c>
      <c r="I373" s="9">
        <v>9.2004183714184906E-62</v>
      </c>
      <c r="J373" s="9">
        <v>17.046472681351698</v>
      </c>
      <c r="K373" s="9">
        <v>2528</v>
      </c>
      <c r="L373" s="9">
        <v>968.41383820120996</v>
      </c>
      <c r="M373" s="67" t="str">
        <f t="shared" si="5"/>
        <v>log</v>
      </c>
    </row>
    <row r="374" spans="1:13" ht="18.75">
      <c r="A374" s="134"/>
      <c r="B374" s="8" t="s">
        <v>391</v>
      </c>
      <c r="C374" s="64">
        <v>0.32929206632265101</v>
      </c>
      <c r="D374" s="9">
        <v>3.55890467119584E-64</v>
      </c>
      <c r="E374" s="9">
        <v>17.412674368445298</v>
      </c>
      <c r="F374" s="9">
        <v>2493</v>
      </c>
      <c r="G374" s="9">
        <v>900.57575527112795</v>
      </c>
      <c r="H374" s="9">
        <v>0.32526387573908799</v>
      </c>
      <c r="I374" s="9">
        <v>1.4296056097338801E-62</v>
      </c>
      <c r="J374" s="9">
        <v>17.174290741150699</v>
      </c>
      <c r="K374" s="9">
        <v>2493</v>
      </c>
      <c r="L374" s="9">
        <v>907.94345779390505</v>
      </c>
      <c r="M374" s="67" t="str">
        <f t="shared" si="5"/>
        <v>linear</v>
      </c>
    </row>
    <row r="375" spans="1:13" ht="18.75">
      <c r="A375" s="134"/>
      <c r="B375" s="8" t="s">
        <v>392</v>
      </c>
      <c r="C375" s="64">
        <v>0.280852910054184</v>
      </c>
      <c r="D375" s="9">
        <v>5.3779026908830003E-44</v>
      </c>
      <c r="E375" s="9">
        <v>14.203915430616201</v>
      </c>
      <c r="F375" s="9">
        <v>2356</v>
      </c>
      <c r="G375" s="9">
        <v>875.55307095337605</v>
      </c>
      <c r="H375" s="9">
        <v>0.30727852097184699</v>
      </c>
      <c r="I375" s="9">
        <v>9.6888349191583297E-53</v>
      </c>
      <c r="J375" s="9">
        <v>15.673156027786099</v>
      </c>
      <c r="K375" s="9">
        <v>2356</v>
      </c>
      <c r="L375" s="9">
        <v>835.42797317099905</v>
      </c>
      <c r="M375" s="67" t="str">
        <f t="shared" si="5"/>
        <v>log</v>
      </c>
    </row>
    <row r="376" spans="1:13" ht="18.75">
      <c r="A376" s="134"/>
      <c r="B376" s="8" t="s">
        <v>393</v>
      </c>
      <c r="C376" s="64">
        <v>0.28587935269888798</v>
      </c>
      <c r="D376" s="9">
        <v>2.8488586775980103E-45</v>
      </c>
      <c r="E376" s="9">
        <v>14.4281947099711</v>
      </c>
      <c r="F376" s="9">
        <v>2339</v>
      </c>
      <c r="G376" s="9">
        <v>897.18973536105398</v>
      </c>
      <c r="H376" s="9">
        <v>0.30692013387294498</v>
      </c>
      <c r="I376" s="9">
        <v>3.0053759392624399E-52</v>
      </c>
      <c r="J376" s="9">
        <v>15.596398533816</v>
      </c>
      <c r="K376" s="9">
        <v>2339</v>
      </c>
      <c r="L376" s="9">
        <v>865.17384120663803</v>
      </c>
      <c r="M376" s="67" t="str">
        <f t="shared" si="5"/>
        <v>log</v>
      </c>
    </row>
    <row r="377" spans="1:13" ht="18.75">
      <c r="A377" s="134"/>
      <c r="B377" s="8" t="s">
        <v>394</v>
      </c>
      <c r="C377" s="64">
        <v>0.31136467698800102</v>
      </c>
      <c r="D377" s="9">
        <v>9.8481297211368206E-58</v>
      </c>
      <c r="E377" s="9">
        <v>16.4349456422601</v>
      </c>
      <c r="F377" s="9">
        <v>2516</v>
      </c>
      <c r="G377" s="9">
        <v>954.34000571249805</v>
      </c>
      <c r="H377" s="9">
        <v>0.30425325151274901</v>
      </c>
      <c r="I377" s="9">
        <v>4.4210814759414998E-55</v>
      </c>
      <c r="J377" s="9">
        <v>16.0207922902887</v>
      </c>
      <c r="K377" s="9">
        <v>2516</v>
      </c>
      <c r="L377" s="9">
        <v>966.51756575741695</v>
      </c>
      <c r="M377" s="67" t="str">
        <f t="shared" si="5"/>
        <v>linear</v>
      </c>
    </row>
    <row r="378" spans="1:13" ht="18.75">
      <c r="A378" s="134"/>
      <c r="B378" s="8" t="s">
        <v>395</v>
      </c>
      <c r="C378" s="64">
        <v>0.30309107860587098</v>
      </c>
      <c r="D378" s="9">
        <v>5.82554705088013E-54</v>
      </c>
      <c r="E378" s="9">
        <v>15.8484252279013</v>
      </c>
      <c r="F378" s="9">
        <v>2483</v>
      </c>
      <c r="G378" s="9">
        <v>939.63331010146203</v>
      </c>
      <c r="H378" s="9">
        <v>0.31214206490083102</v>
      </c>
      <c r="I378" s="9">
        <v>2.73141328013939E-57</v>
      </c>
      <c r="J378" s="9">
        <v>16.371966742717898</v>
      </c>
      <c r="K378" s="9">
        <v>2483</v>
      </c>
      <c r="L378" s="9">
        <v>924.34898958219696</v>
      </c>
      <c r="M378" s="67" t="str">
        <f t="shared" si="5"/>
        <v>log</v>
      </c>
    </row>
    <row r="379" spans="1:13" ht="18.75">
      <c r="A379" s="134"/>
      <c r="B379" s="8" t="s">
        <v>396</v>
      </c>
      <c r="C379" s="64">
        <v>0.31011850969050497</v>
      </c>
      <c r="D379" s="9">
        <v>5.2474247169411197E-56</v>
      </c>
      <c r="E379" s="9">
        <v>16.1757495810999</v>
      </c>
      <c r="F379" s="9">
        <v>2459</v>
      </c>
      <c r="G379" s="9">
        <v>916.84982115275602</v>
      </c>
      <c r="H379" s="9">
        <v>0.306841887059767</v>
      </c>
      <c r="I379" s="9">
        <v>8.2695450393772798E-55</v>
      </c>
      <c r="J379" s="9">
        <v>15.986972611268699</v>
      </c>
      <c r="K379" s="9">
        <v>2459</v>
      </c>
      <c r="L379" s="9">
        <v>922.34807796441498</v>
      </c>
      <c r="M379" s="67" t="str">
        <f t="shared" si="5"/>
        <v>linear</v>
      </c>
    </row>
    <row r="380" spans="1:13" ht="18.75">
      <c r="A380" s="134"/>
      <c r="B380" s="8" t="s">
        <v>397</v>
      </c>
      <c r="C380" s="64">
        <v>0.27036524603787598</v>
      </c>
      <c r="D380" s="9">
        <v>3.6859090743523902E-41</v>
      </c>
      <c r="E380" s="9">
        <v>13.6971757293715</v>
      </c>
      <c r="F380" s="9">
        <v>2379</v>
      </c>
      <c r="G380" s="9">
        <v>931.71815938997895</v>
      </c>
      <c r="H380" s="9">
        <v>0.28226682303169498</v>
      </c>
      <c r="I380" s="9">
        <v>7.40087912574268E-45</v>
      </c>
      <c r="J380" s="9">
        <v>14.351138062743299</v>
      </c>
      <c r="K380" s="9">
        <v>2379</v>
      </c>
      <c r="L380" s="9">
        <v>914.76263211776904</v>
      </c>
      <c r="M380" s="67" t="str">
        <f t="shared" si="5"/>
        <v>log</v>
      </c>
    </row>
    <row r="381" spans="1:13" ht="18.75">
      <c r="A381" s="134"/>
      <c r="B381" s="8" t="s">
        <v>398</v>
      </c>
      <c r="C381" s="64">
        <v>0.21805516626930199</v>
      </c>
      <c r="D381" s="9">
        <v>1.6704947835165899E-28</v>
      </c>
      <c r="E381" s="9">
        <v>11.211731977035701</v>
      </c>
      <c r="F381" s="9">
        <v>2518</v>
      </c>
      <c r="G381" s="9">
        <v>1104.7335336693</v>
      </c>
      <c r="H381" s="9">
        <v>0.26481672981934201</v>
      </c>
      <c r="I381" s="9">
        <v>1.04953786255884E-41</v>
      </c>
      <c r="J381" s="9">
        <v>13.780395197818301</v>
      </c>
      <c r="K381" s="9">
        <v>2518</v>
      </c>
      <c r="L381" s="9">
        <v>1044.2721707452499</v>
      </c>
      <c r="M381" s="67" t="str">
        <f t="shared" si="5"/>
        <v>log</v>
      </c>
    </row>
    <row r="382" spans="1:13" ht="18.75">
      <c r="A382" s="134"/>
      <c r="B382" s="8" t="s">
        <v>399</v>
      </c>
      <c r="C382" s="64">
        <v>0.23245378771030201</v>
      </c>
      <c r="D382" s="9">
        <v>1.0712285178485601E-31</v>
      </c>
      <c r="E382" s="9">
        <v>11.880518953692601</v>
      </c>
      <c r="F382" s="9">
        <v>2471</v>
      </c>
      <c r="G382" s="9">
        <v>1014.52790138712</v>
      </c>
      <c r="H382" s="9">
        <v>0.262645226094322</v>
      </c>
      <c r="I382" s="9">
        <v>2.6987315928101602E-40</v>
      </c>
      <c r="J382" s="9">
        <v>13.5309087530886</v>
      </c>
      <c r="K382" s="9">
        <v>2471</v>
      </c>
      <c r="L382" s="9">
        <v>975.13854505209099</v>
      </c>
      <c r="M382" s="67" t="str">
        <f t="shared" si="5"/>
        <v>log</v>
      </c>
    </row>
    <row r="383" spans="1:13" ht="18.75">
      <c r="A383" s="134"/>
      <c r="B383" s="8" t="s">
        <v>400</v>
      </c>
      <c r="C383" s="64">
        <v>0.25127313526166201</v>
      </c>
      <c r="D383" s="9">
        <v>7.9960405267287895E-35</v>
      </c>
      <c r="E383" s="9">
        <v>12.514870277329001</v>
      </c>
      <c r="F383" s="9">
        <v>2324</v>
      </c>
      <c r="G383" s="9">
        <v>868.08552340702101</v>
      </c>
      <c r="H383" s="9">
        <v>0.28070620152939502</v>
      </c>
      <c r="I383" s="9">
        <v>2.2378956557193598E-43</v>
      </c>
      <c r="J383" s="9">
        <v>14.099124809766501</v>
      </c>
      <c r="K383" s="9">
        <v>2324</v>
      </c>
      <c r="L383" s="9">
        <v>828.88253632168698</v>
      </c>
      <c r="M383" s="67" t="str">
        <f t="shared" si="5"/>
        <v>log</v>
      </c>
    </row>
    <row r="384" spans="1:13" ht="18.75">
      <c r="A384" s="134"/>
      <c r="B384" s="8" t="s">
        <v>401</v>
      </c>
      <c r="C384" s="64">
        <v>0.31464759266990699</v>
      </c>
      <c r="D384" s="9">
        <v>2.5307052032502801E-54</v>
      </c>
      <c r="E384" s="9">
        <v>15.935391569414</v>
      </c>
      <c r="F384" s="9">
        <v>2311</v>
      </c>
      <c r="G384" s="9">
        <v>810.78366648803899</v>
      </c>
      <c r="H384" s="9">
        <v>0.30890919247774301</v>
      </c>
      <c r="I384" s="9">
        <v>2.5128982166842099E-52</v>
      </c>
      <c r="J384" s="9">
        <v>15.6137955338992</v>
      </c>
      <c r="K384" s="9">
        <v>2311</v>
      </c>
      <c r="L384" s="9">
        <v>819.95132075290496</v>
      </c>
      <c r="M384" s="67" t="str">
        <f t="shared" si="5"/>
        <v>linear</v>
      </c>
    </row>
    <row r="385" spans="1:13" ht="18.75">
      <c r="A385" s="134"/>
      <c r="B385" s="8" t="s">
        <v>402</v>
      </c>
      <c r="C385" s="64">
        <v>0.207135440609687</v>
      </c>
      <c r="D385" s="9">
        <v>1.06807498650902E-25</v>
      </c>
      <c r="E385" s="9">
        <v>10.596947298245601</v>
      </c>
      <c r="F385" s="9">
        <v>2505</v>
      </c>
      <c r="G385" s="9">
        <v>1083.69969585626</v>
      </c>
      <c r="H385" s="9">
        <v>0.24795917931776201</v>
      </c>
      <c r="I385" s="9">
        <v>1.9447108600761201E-36</v>
      </c>
      <c r="J385" s="9">
        <v>12.8104137893606</v>
      </c>
      <c r="K385" s="9">
        <v>2505</v>
      </c>
      <c r="L385" s="9">
        <v>1034.55649305118</v>
      </c>
      <c r="M385" s="67" t="str">
        <f t="shared" si="5"/>
        <v>log</v>
      </c>
    </row>
    <row r="386" spans="1:13" ht="18.75">
      <c r="A386" s="134"/>
      <c r="B386" s="8" t="s">
        <v>403</v>
      </c>
      <c r="C386" s="64">
        <v>0.26731424002322102</v>
      </c>
      <c r="D386" s="9">
        <v>9.5378645961561398E-42</v>
      </c>
      <c r="E386" s="9">
        <v>13.7925731164166</v>
      </c>
      <c r="F386" s="9">
        <v>2472</v>
      </c>
      <c r="G386" s="9">
        <v>981.22845953602905</v>
      </c>
      <c r="H386" s="9">
        <v>0.296420804052973</v>
      </c>
      <c r="I386" s="9">
        <v>2.3150489626055401E-51</v>
      </c>
      <c r="J386" s="9">
        <v>15.4313323057797</v>
      </c>
      <c r="K386" s="9">
        <v>2472</v>
      </c>
      <c r="L386" s="9">
        <v>937.119237935652</v>
      </c>
      <c r="M386" s="67" t="str">
        <f t="shared" si="5"/>
        <v>log</v>
      </c>
    </row>
    <row r="387" spans="1:13" ht="18.75">
      <c r="A387" s="134"/>
      <c r="B387" s="8" t="s">
        <v>404</v>
      </c>
      <c r="C387" s="64">
        <v>0.29619007926089003</v>
      </c>
      <c r="D387" s="9">
        <v>1.4710997487133301E-49</v>
      </c>
      <c r="E387" s="9">
        <v>15.1475951399583</v>
      </c>
      <c r="F387" s="9">
        <v>2386</v>
      </c>
      <c r="G387" s="9">
        <v>872.71872655949096</v>
      </c>
      <c r="H387" s="9">
        <v>0.30301494827029402</v>
      </c>
      <c r="I387" s="9">
        <v>6.7614349243130103E-52</v>
      </c>
      <c r="J387" s="9">
        <v>15.5314800187457</v>
      </c>
      <c r="K387" s="9">
        <v>2386</v>
      </c>
      <c r="L387" s="9">
        <v>861.989825100742</v>
      </c>
      <c r="M387" s="67" t="str">
        <f t="shared" si="5"/>
        <v>log</v>
      </c>
    </row>
    <row r="388" spans="1:13" ht="18.75">
      <c r="A388" s="134"/>
      <c r="B388" s="8" t="s">
        <v>405</v>
      </c>
      <c r="C388" s="64">
        <v>0.27986506644963299</v>
      </c>
      <c r="D388" s="9">
        <v>2.4873016209333599E-43</v>
      </c>
      <c r="E388" s="9">
        <v>14.0895161464558</v>
      </c>
      <c r="F388" s="9">
        <v>2336</v>
      </c>
      <c r="G388" s="9">
        <v>862.54782724516895</v>
      </c>
      <c r="H388" s="9">
        <v>0.27784108935993201</v>
      </c>
      <c r="I388" s="9">
        <v>1.04642412967578E-42</v>
      </c>
      <c r="J388" s="9">
        <v>13.9790635973586</v>
      </c>
      <c r="K388" s="9">
        <v>2336</v>
      </c>
      <c r="L388" s="9">
        <v>865.40944529416595</v>
      </c>
      <c r="M388" s="67" t="str">
        <f t="shared" si="5"/>
        <v>linear</v>
      </c>
    </row>
    <row r="389" spans="1:13" ht="18.75">
      <c r="A389" s="134" t="s">
        <v>218</v>
      </c>
      <c r="B389" s="8" t="s">
        <v>382</v>
      </c>
      <c r="C389" s="64">
        <v>0.23794263957386799</v>
      </c>
      <c r="D389" s="9">
        <v>2.2683139528870398E-34</v>
      </c>
      <c r="E389" s="9">
        <v>12.407145283768701</v>
      </c>
      <c r="F389" s="9">
        <v>2565</v>
      </c>
      <c r="G389" s="9">
        <v>1170.8018494355299</v>
      </c>
      <c r="H389" s="9">
        <v>0.265383967097026</v>
      </c>
      <c r="I389" s="9">
        <v>1.2412966130340899E-42</v>
      </c>
      <c r="J389" s="9">
        <v>13.940456692408199</v>
      </c>
      <c r="K389" s="9">
        <v>2565</v>
      </c>
      <c r="L389" s="9">
        <v>1132.94090170204</v>
      </c>
      <c r="M389" s="67" t="str">
        <f t="shared" si="5"/>
        <v>log</v>
      </c>
    </row>
    <row r="390" spans="1:13" ht="18.75">
      <c r="A390" s="134"/>
      <c r="B390" s="8" t="s">
        <v>383</v>
      </c>
      <c r="C390" s="64">
        <v>0.296780678093788</v>
      </c>
      <c r="D390" s="9">
        <v>5.1315629630295499E-53</v>
      </c>
      <c r="E390" s="9">
        <v>15.6876059380087</v>
      </c>
      <c r="F390" s="9">
        <v>2548</v>
      </c>
      <c r="G390" s="9">
        <v>1050.27895396745</v>
      </c>
      <c r="H390" s="9">
        <v>0.30859830931412102</v>
      </c>
      <c r="I390" s="9">
        <v>2.16607753998974E-57</v>
      </c>
      <c r="J390" s="9">
        <v>16.376642110807001</v>
      </c>
      <c r="K390" s="9">
        <v>2548</v>
      </c>
      <c r="L390" s="9">
        <v>1030.1949742181</v>
      </c>
      <c r="M390" s="67" t="str">
        <f t="shared" ref="M390:M453" si="6">IF(L390&lt;G390,"log","linear")</f>
        <v>log</v>
      </c>
    </row>
    <row r="391" spans="1:13" ht="18.75">
      <c r="A391" s="134"/>
      <c r="B391" s="8" t="s">
        <v>384</v>
      </c>
      <c r="C391" s="64">
        <v>0.29317850439851101</v>
      </c>
      <c r="D391" s="9">
        <v>3.9006311224629101E-50</v>
      </c>
      <c r="E391" s="9">
        <v>15.2311462038806</v>
      </c>
      <c r="F391" s="9">
        <v>2467</v>
      </c>
      <c r="G391" s="9">
        <v>966.99389461860198</v>
      </c>
      <c r="H391" s="9">
        <v>0.28971070879821897</v>
      </c>
      <c r="I391" s="9">
        <v>6.0201739927431298E-49</v>
      </c>
      <c r="J391" s="9">
        <v>15.0343735586224</v>
      </c>
      <c r="K391" s="9">
        <v>2467</v>
      </c>
      <c r="L391" s="9">
        <v>972.447862952224</v>
      </c>
      <c r="M391" s="67" t="str">
        <f t="shared" si="6"/>
        <v>linear</v>
      </c>
    </row>
    <row r="392" spans="1:13" ht="18.75">
      <c r="A392" s="134"/>
      <c r="B392" s="8" t="s">
        <v>385</v>
      </c>
      <c r="C392" s="64">
        <v>0.27749089733215898</v>
      </c>
      <c r="D392" s="9">
        <v>9.0884359242342099E-45</v>
      </c>
      <c r="E392" s="9">
        <v>14.3256958450122</v>
      </c>
      <c r="F392" s="9">
        <v>2460</v>
      </c>
      <c r="G392" s="9">
        <v>976.00468618468904</v>
      </c>
      <c r="H392" s="9">
        <v>0.27115072260793999</v>
      </c>
      <c r="I392" s="9">
        <v>9.5016107820245596E-43</v>
      </c>
      <c r="J392" s="9">
        <v>13.9720757526685</v>
      </c>
      <c r="K392" s="9">
        <v>2460</v>
      </c>
      <c r="L392" s="9">
        <v>985.26572730068096</v>
      </c>
      <c r="M392" s="67" t="str">
        <f t="shared" si="6"/>
        <v>linear</v>
      </c>
    </row>
    <row r="393" spans="1:13" ht="18.75">
      <c r="A393" s="134"/>
      <c r="B393" s="8" t="s">
        <v>386</v>
      </c>
      <c r="C393" s="64">
        <v>0.23794263957386799</v>
      </c>
      <c r="D393" s="9">
        <v>2.2683139528870398E-34</v>
      </c>
      <c r="E393" s="9">
        <v>12.407145283768701</v>
      </c>
      <c r="F393" s="9">
        <v>2565</v>
      </c>
      <c r="G393" s="9">
        <v>1170.8018494355299</v>
      </c>
      <c r="H393" s="9">
        <v>0.265383967097026</v>
      </c>
      <c r="I393" s="9">
        <v>1.2412966130340899E-42</v>
      </c>
      <c r="J393" s="9">
        <v>13.940456692408199</v>
      </c>
      <c r="K393" s="9">
        <v>2565</v>
      </c>
      <c r="L393" s="9">
        <v>1132.94090170204</v>
      </c>
      <c r="M393" s="67" t="str">
        <f t="shared" si="6"/>
        <v>log</v>
      </c>
    </row>
    <row r="394" spans="1:13" ht="18.75">
      <c r="A394" s="134"/>
      <c r="B394" s="8" t="s">
        <v>387</v>
      </c>
      <c r="C394" s="64">
        <v>0.296780678093788</v>
      </c>
      <c r="D394" s="9">
        <v>5.1315629630295499E-53</v>
      </c>
      <c r="E394" s="9">
        <v>15.6876059380087</v>
      </c>
      <c r="F394" s="9">
        <v>2548</v>
      </c>
      <c r="G394" s="9">
        <v>1050.27895396745</v>
      </c>
      <c r="H394" s="9">
        <v>0.30859830931412102</v>
      </c>
      <c r="I394" s="9">
        <v>2.16607753998974E-57</v>
      </c>
      <c r="J394" s="9">
        <v>16.376642110807001</v>
      </c>
      <c r="K394" s="9">
        <v>2548</v>
      </c>
      <c r="L394" s="9">
        <v>1030.1949742181</v>
      </c>
      <c r="M394" s="67" t="str">
        <f t="shared" si="6"/>
        <v>log</v>
      </c>
    </row>
    <row r="395" spans="1:13" ht="18.75">
      <c r="A395" s="134"/>
      <c r="B395" s="8" t="s">
        <v>388</v>
      </c>
      <c r="C395" s="64">
        <v>0.29317850439851101</v>
      </c>
      <c r="D395" s="9">
        <v>3.9006311224629101E-50</v>
      </c>
      <c r="E395" s="9">
        <v>15.2311462038806</v>
      </c>
      <c r="F395" s="9">
        <v>2467</v>
      </c>
      <c r="G395" s="9">
        <v>966.99389461860198</v>
      </c>
      <c r="H395" s="9">
        <v>0.28971070879821897</v>
      </c>
      <c r="I395" s="9">
        <v>6.0201739927431298E-49</v>
      </c>
      <c r="J395" s="9">
        <v>15.0343735586224</v>
      </c>
      <c r="K395" s="9">
        <v>2467</v>
      </c>
      <c r="L395" s="9">
        <v>972.447862952224</v>
      </c>
      <c r="M395" s="67" t="str">
        <f t="shared" si="6"/>
        <v>linear</v>
      </c>
    </row>
    <row r="396" spans="1:13" ht="18.75">
      <c r="A396" s="134"/>
      <c r="B396" s="8" t="s">
        <v>389</v>
      </c>
      <c r="C396" s="64">
        <v>0.27749089733215898</v>
      </c>
      <c r="D396" s="9">
        <v>9.0884359242342099E-45</v>
      </c>
      <c r="E396" s="9">
        <v>14.3256958450122</v>
      </c>
      <c r="F396" s="9">
        <v>2460</v>
      </c>
      <c r="G396" s="9">
        <v>976.00468618468904</v>
      </c>
      <c r="H396" s="9">
        <v>0.27115072260793999</v>
      </c>
      <c r="I396" s="9">
        <v>9.5016107820245596E-43</v>
      </c>
      <c r="J396" s="9">
        <v>13.9720757526685</v>
      </c>
      <c r="K396" s="9">
        <v>2460</v>
      </c>
      <c r="L396" s="9">
        <v>985.26572730068096</v>
      </c>
      <c r="M396" s="67" t="str">
        <f t="shared" si="6"/>
        <v>linear</v>
      </c>
    </row>
    <row r="397" spans="1:13" ht="18.75">
      <c r="A397" s="134"/>
      <c r="B397" s="8" t="s">
        <v>390</v>
      </c>
      <c r="C397" s="64">
        <v>0.28865540154466202</v>
      </c>
      <c r="D397" s="9">
        <v>1.2977164460548601E-49</v>
      </c>
      <c r="E397" s="9">
        <v>15.1376232899907</v>
      </c>
      <c r="F397" s="9">
        <v>2521</v>
      </c>
      <c r="G397" s="9">
        <v>1040.0575832976499</v>
      </c>
      <c r="H397" s="9">
        <v>0.29840253874619399</v>
      </c>
      <c r="I397" s="9">
        <v>4.6880575259319398E-53</v>
      </c>
      <c r="J397" s="9">
        <v>15.6978528638219</v>
      </c>
      <c r="K397" s="9">
        <v>2521</v>
      </c>
      <c r="L397" s="9">
        <v>1024.2590239460001</v>
      </c>
      <c r="M397" s="67" t="str">
        <f t="shared" si="6"/>
        <v>log</v>
      </c>
    </row>
    <row r="398" spans="1:13" ht="18.75">
      <c r="A398" s="134"/>
      <c r="B398" s="8" t="s">
        <v>391</v>
      </c>
      <c r="C398" s="64">
        <v>0.29108284134277701</v>
      </c>
      <c r="D398" s="9">
        <v>7.04457513090152E-50</v>
      </c>
      <c r="E398" s="9">
        <v>15.1854851196032</v>
      </c>
      <c r="F398" s="9">
        <v>2491</v>
      </c>
      <c r="G398" s="9">
        <v>985.69322894608399</v>
      </c>
      <c r="H398" s="9">
        <v>0.297451068913197</v>
      </c>
      <c r="I398" s="9">
        <v>4.1593011576798304E-52</v>
      </c>
      <c r="J398" s="9">
        <v>15.549578276984001</v>
      </c>
      <c r="K398" s="9">
        <v>2491</v>
      </c>
      <c r="L398" s="9">
        <v>975.46375128856903</v>
      </c>
      <c r="M398" s="67" t="str">
        <f t="shared" si="6"/>
        <v>log</v>
      </c>
    </row>
    <row r="399" spans="1:13" ht="18.75">
      <c r="A399" s="134"/>
      <c r="B399" s="8" t="s">
        <v>392</v>
      </c>
      <c r="C399" s="64">
        <v>0.252785116351394</v>
      </c>
      <c r="D399" s="9">
        <v>1.0313358328328E-35</v>
      </c>
      <c r="E399" s="9">
        <v>12.684409125677201</v>
      </c>
      <c r="F399" s="9">
        <v>2357</v>
      </c>
      <c r="G399" s="9">
        <v>898.05204783304805</v>
      </c>
      <c r="H399" s="9">
        <v>0.273104590300284</v>
      </c>
      <c r="I399" s="9">
        <v>1.2709207350328901E-41</v>
      </c>
      <c r="J399" s="9">
        <v>13.7829057329214</v>
      </c>
      <c r="K399" s="9">
        <v>2357</v>
      </c>
      <c r="L399" s="9">
        <v>870.96861991534502</v>
      </c>
      <c r="M399" s="67" t="str">
        <f t="shared" si="6"/>
        <v>log</v>
      </c>
    </row>
    <row r="400" spans="1:13" ht="18.75">
      <c r="A400" s="134"/>
      <c r="B400" s="8" t="s">
        <v>393</v>
      </c>
      <c r="C400" s="64">
        <v>0.275733010419208</v>
      </c>
      <c r="D400" s="9">
        <v>3.4931037737365001E-42</v>
      </c>
      <c r="E400" s="9">
        <v>13.884992973267799</v>
      </c>
      <c r="F400" s="9">
        <v>2343</v>
      </c>
      <c r="G400" s="9">
        <v>851.76145203214696</v>
      </c>
      <c r="H400" s="9">
        <v>0.29610364497317798</v>
      </c>
      <c r="I400" s="9">
        <v>1.1417336265308801E-48</v>
      </c>
      <c r="J400" s="9">
        <v>15.005679754142299</v>
      </c>
      <c r="K400" s="9">
        <v>2343</v>
      </c>
      <c r="L400" s="9">
        <v>822.00966777937595</v>
      </c>
      <c r="M400" s="67" t="str">
        <f t="shared" si="6"/>
        <v>log</v>
      </c>
    </row>
    <row r="401" spans="1:13" ht="18.75">
      <c r="A401" s="134"/>
      <c r="B401" s="8" t="s">
        <v>394</v>
      </c>
      <c r="C401" s="64">
        <v>0.29501900892109301</v>
      </c>
      <c r="D401" s="9">
        <v>1.3166777798864301E-51</v>
      </c>
      <c r="E401" s="9">
        <v>15.465841508276601</v>
      </c>
      <c r="F401" s="9">
        <v>2509</v>
      </c>
      <c r="G401" s="9">
        <v>1012.52138055109</v>
      </c>
      <c r="H401" s="9">
        <v>0.294201405906933</v>
      </c>
      <c r="I401" s="9">
        <v>2.5591009026687699E-51</v>
      </c>
      <c r="J401" s="9">
        <v>15.4189125864636</v>
      </c>
      <c r="K401" s="9">
        <v>2509</v>
      </c>
      <c r="L401" s="9">
        <v>1013.8460236274</v>
      </c>
      <c r="M401" s="67" t="str">
        <f t="shared" si="6"/>
        <v>linear</v>
      </c>
    </row>
    <row r="402" spans="1:13" ht="18.75">
      <c r="A402" s="134"/>
      <c r="B402" s="8" t="s">
        <v>395</v>
      </c>
      <c r="C402" s="64">
        <v>0.26825486436691798</v>
      </c>
      <c r="D402" s="9">
        <v>3.4665986077018197E-42</v>
      </c>
      <c r="E402" s="9">
        <v>13.870042686661501</v>
      </c>
      <c r="F402" s="9">
        <v>2481</v>
      </c>
      <c r="G402" s="9">
        <v>1017.87059201392</v>
      </c>
      <c r="H402" s="9">
        <v>0.287034950400886</v>
      </c>
      <c r="I402" s="9">
        <v>2.64662054269512E-48</v>
      </c>
      <c r="J402" s="9">
        <v>14.9251557767075</v>
      </c>
      <c r="K402" s="9">
        <v>2481</v>
      </c>
      <c r="L402" s="9">
        <v>989.81113822577402</v>
      </c>
      <c r="M402" s="67" t="str">
        <f t="shared" si="6"/>
        <v>log</v>
      </c>
    </row>
    <row r="403" spans="1:13" ht="18.75">
      <c r="A403" s="134"/>
      <c r="B403" s="8" t="s">
        <v>396</v>
      </c>
      <c r="C403" s="64">
        <v>0.28397549133774003</v>
      </c>
      <c r="D403" s="9">
        <v>7.1711584147848302E-47</v>
      </c>
      <c r="E403" s="9">
        <v>14.6864832077808</v>
      </c>
      <c r="F403" s="9">
        <v>2459</v>
      </c>
      <c r="G403" s="9">
        <v>952.815163037091</v>
      </c>
      <c r="H403" s="9">
        <v>0.28818589602501998</v>
      </c>
      <c r="I403" s="9">
        <v>2.8070669473893697E-48</v>
      </c>
      <c r="J403" s="9">
        <v>14.923800072510801</v>
      </c>
      <c r="K403" s="9">
        <v>2459</v>
      </c>
      <c r="L403" s="9">
        <v>946.35804091612204</v>
      </c>
      <c r="M403" s="67" t="str">
        <f t="shared" si="6"/>
        <v>log</v>
      </c>
    </row>
    <row r="404" spans="1:13" ht="18.75">
      <c r="A404" s="134"/>
      <c r="B404" s="8" t="s">
        <v>397</v>
      </c>
      <c r="C404" s="64">
        <v>0.26113976754761897</v>
      </c>
      <c r="D404" s="9">
        <v>1.9572061530023299E-38</v>
      </c>
      <c r="E404" s="9">
        <v>13.197714685536599</v>
      </c>
      <c r="F404" s="9">
        <v>2380</v>
      </c>
      <c r="G404" s="9">
        <v>912.39378952387494</v>
      </c>
      <c r="H404" s="9">
        <v>0.26724595295985998</v>
      </c>
      <c r="I404" s="9">
        <v>3.08411707855518E-40</v>
      </c>
      <c r="J404" s="9">
        <v>13.5297585517634</v>
      </c>
      <c r="K404" s="9">
        <v>2380</v>
      </c>
      <c r="L404" s="9">
        <v>904.13169282751403</v>
      </c>
      <c r="M404" s="67" t="str">
        <f t="shared" si="6"/>
        <v>log</v>
      </c>
    </row>
    <row r="405" spans="1:13" ht="18.75">
      <c r="A405" s="134"/>
      <c r="B405" s="8" t="s">
        <v>398</v>
      </c>
      <c r="C405" s="64">
        <v>0.19157114590353999</v>
      </c>
      <c r="D405" s="9">
        <v>3.3739570136994501E-22</v>
      </c>
      <c r="E405" s="9">
        <v>9.7807590785754304</v>
      </c>
      <c r="F405" s="9">
        <v>2511</v>
      </c>
      <c r="G405" s="9">
        <v>1155.86378313296</v>
      </c>
      <c r="H405" s="9">
        <v>0.227448711000306</v>
      </c>
      <c r="I405" s="9">
        <v>7.5585973134225603E-31</v>
      </c>
      <c r="J405" s="9">
        <v>11.704193642957501</v>
      </c>
      <c r="K405" s="9">
        <v>2511</v>
      </c>
      <c r="L405" s="9">
        <v>1116.3362831524601</v>
      </c>
      <c r="M405" s="67" t="str">
        <f t="shared" si="6"/>
        <v>log</v>
      </c>
    </row>
    <row r="406" spans="1:13" ht="18.75">
      <c r="A406" s="134"/>
      <c r="B406" s="8" t="s">
        <v>399</v>
      </c>
      <c r="C406" s="64">
        <v>0.22797812304620901</v>
      </c>
      <c r="D406" s="9">
        <v>1.6950248428533899E-30</v>
      </c>
      <c r="E406" s="9">
        <v>11.634389529596501</v>
      </c>
      <c r="F406" s="9">
        <v>2469</v>
      </c>
      <c r="G406" s="9">
        <v>1036.64257222471</v>
      </c>
      <c r="H406" s="9">
        <v>0.250076863602894</v>
      </c>
      <c r="I406" s="9">
        <v>1.5188844267453299E-36</v>
      </c>
      <c r="J406" s="9">
        <v>12.8338607837129</v>
      </c>
      <c r="K406" s="9">
        <v>2469</v>
      </c>
      <c r="L406" s="9">
        <v>1008.95218713156</v>
      </c>
      <c r="M406" s="67" t="str">
        <f t="shared" si="6"/>
        <v>log</v>
      </c>
    </row>
    <row r="407" spans="1:13" ht="18.75">
      <c r="A407" s="134"/>
      <c r="B407" s="8" t="s">
        <v>400</v>
      </c>
      <c r="C407" s="64">
        <v>0.23056605004404901</v>
      </c>
      <c r="D407" s="9">
        <v>1.8274205508594E-29</v>
      </c>
      <c r="E407" s="9">
        <v>11.4277854360598</v>
      </c>
      <c r="F407" s="9">
        <v>2326</v>
      </c>
      <c r="G407" s="9">
        <v>879.93841510127504</v>
      </c>
      <c r="H407" s="9">
        <v>0.25091505722142599</v>
      </c>
      <c r="I407" s="9">
        <v>9.3737755058480701E-35</v>
      </c>
      <c r="J407" s="9">
        <v>12.501212431856199</v>
      </c>
      <c r="K407" s="9">
        <v>2326</v>
      </c>
      <c r="L407" s="9">
        <v>855.72333484120202</v>
      </c>
      <c r="M407" s="67" t="str">
        <f t="shared" si="6"/>
        <v>log</v>
      </c>
    </row>
    <row r="408" spans="1:13" ht="18.75">
      <c r="A408" s="134"/>
      <c r="B408" s="8" t="s">
        <v>401</v>
      </c>
      <c r="C408" s="64">
        <v>0.25221929338961102</v>
      </c>
      <c r="D408" s="9">
        <v>5.9412285029217E-35</v>
      </c>
      <c r="E408" s="9">
        <v>12.540835726265</v>
      </c>
      <c r="F408" s="9">
        <v>2315</v>
      </c>
      <c r="G408" s="9">
        <v>854.75375153732796</v>
      </c>
      <c r="H408" s="9">
        <v>0.26103191859060298</v>
      </c>
      <c r="I408" s="9">
        <v>2.1137758303333401E-37</v>
      </c>
      <c r="J408" s="9">
        <v>13.010477422909201</v>
      </c>
      <c r="K408" s="9">
        <v>2315</v>
      </c>
      <c r="L408" s="9">
        <v>843.53466003484698</v>
      </c>
      <c r="M408" s="67" t="str">
        <f t="shared" si="6"/>
        <v>log</v>
      </c>
    </row>
    <row r="409" spans="1:13" ht="18.75">
      <c r="A409" s="134"/>
      <c r="B409" s="8" t="s">
        <v>402</v>
      </c>
      <c r="C409" s="64">
        <v>0.19996263265287101</v>
      </c>
      <c r="D409" s="9">
        <v>5.7981714439027202E-24</v>
      </c>
      <c r="E409" s="9">
        <v>10.2001384313677</v>
      </c>
      <c r="F409" s="9">
        <v>2498</v>
      </c>
      <c r="G409" s="9">
        <v>1124.26208099884</v>
      </c>
      <c r="H409" s="9">
        <v>0.23535843777431001</v>
      </c>
      <c r="I409" s="9">
        <v>8.2568463566829501E-33</v>
      </c>
      <c r="J409" s="9">
        <v>12.103209382203801</v>
      </c>
      <c r="K409" s="9">
        <v>2498</v>
      </c>
      <c r="L409" s="9">
        <v>1083.8107967144599</v>
      </c>
      <c r="M409" s="67" t="str">
        <f t="shared" si="6"/>
        <v>log</v>
      </c>
    </row>
    <row r="410" spans="1:13" ht="18.75">
      <c r="A410" s="134"/>
      <c r="B410" s="8" t="s">
        <v>403</v>
      </c>
      <c r="C410" s="64">
        <v>0.250193669561115</v>
      </c>
      <c r="D410" s="9">
        <v>1.4057385501588999E-36</v>
      </c>
      <c r="E410" s="9">
        <v>12.840255416922099</v>
      </c>
      <c r="F410" s="9">
        <v>2469</v>
      </c>
      <c r="G410" s="9">
        <v>1017.663744509</v>
      </c>
      <c r="H410" s="9">
        <v>0.27440975364068598</v>
      </c>
      <c r="I410" s="9">
        <v>6.2051067658090704E-44</v>
      </c>
      <c r="J410" s="9">
        <v>14.1794644289101</v>
      </c>
      <c r="K410" s="9">
        <v>2469</v>
      </c>
      <c r="L410" s="9">
        <v>983.94736358283205</v>
      </c>
      <c r="M410" s="67" t="str">
        <f t="shared" si="6"/>
        <v>log</v>
      </c>
    </row>
    <row r="411" spans="1:13" ht="18.75">
      <c r="A411" s="134"/>
      <c r="B411" s="8" t="s">
        <v>404</v>
      </c>
      <c r="C411" s="64">
        <v>0.27411910244979698</v>
      </c>
      <c r="D411" s="9">
        <v>1.8482074581660101E-42</v>
      </c>
      <c r="E411" s="9">
        <v>13.928962369148801</v>
      </c>
      <c r="F411" s="9">
        <v>2388</v>
      </c>
      <c r="G411" s="9">
        <v>880.95406433521703</v>
      </c>
      <c r="H411" s="9">
        <v>0.275125156040676</v>
      </c>
      <c r="I411" s="9">
        <v>9.0213424886350899E-43</v>
      </c>
      <c r="J411" s="9">
        <v>13.9842616808331</v>
      </c>
      <c r="K411" s="9">
        <v>2388</v>
      </c>
      <c r="L411" s="9">
        <v>879.525700264139</v>
      </c>
      <c r="M411" s="67" t="str">
        <f t="shared" si="6"/>
        <v>log</v>
      </c>
    </row>
    <row r="412" spans="1:13" ht="18.75">
      <c r="A412" s="134"/>
      <c r="B412" s="8" t="s">
        <v>405</v>
      </c>
      <c r="C412" s="64">
        <v>0.24756005245565499</v>
      </c>
      <c r="D412" s="9">
        <v>5.3241590551740502E-34</v>
      </c>
      <c r="E412" s="9">
        <v>12.3521702813917</v>
      </c>
      <c r="F412" s="9">
        <v>2337</v>
      </c>
      <c r="G412" s="9">
        <v>877.945382450691</v>
      </c>
      <c r="H412" s="9">
        <v>0.24797395766470601</v>
      </c>
      <c r="I412" s="9">
        <v>4.1175887461820897E-34</v>
      </c>
      <c r="J412" s="9">
        <v>12.3741742718138</v>
      </c>
      <c r="K412" s="9">
        <v>2337</v>
      </c>
      <c r="L412" s="9">
        <v>877.434267333516</v>
      </c>
      <c r="M412" s="67" t="str">
        <f t="shared" si="6"/>
        <v>log</v>
      </c>
    </row>
    <row r="413" spans="1:13" ht="18.75">
      <c r="A413" s="134" t="s">
        <v>224</v>
      </c>
      <c r="B413" s="8" t="s">
        <v>382</v>
      </c>
      <c r="C413" s="64">
        <v>0.25753386400389799</v>
      </c>
      <c r="D413" s="9">
        <v>3.7666939573118597E-40</v>
      </c>
      <c r="E413" s="9">
        <v>13.4956928282558</v>
      </c>
      <c r="F413" s="9">
        <v>2564</v>
      </c>
      <c r="G413" s="9">
        <v>1267.6084438634</v>
      </c>
      <c r="H413" s="9">
        <v>0.29298212510018501</v>
      </c>
      <c r="I413" s="9">
        <v>5.7569201882301097E-52</v>
      </c>
      <c r="J413" s="9">
        <v>15.516318217758201</v>
      </c>
      <c r="K413" s="9">
        <v>2564</v>
      </c>
      <c r="L413" s="9">
        <v>1213.4078775328801</v>
      </c>
      <c r="M413" s="67" t="str">
        <f t="shared" si="6"/>
        <v>log</v>
      </c>
    </row>
    <row r="414" spans="1:13" ht="18.75">
      <c r="A414" s="134"/>
      <c r="B414" s="8" t="s">
        <v>383</v>
      </c>
      <c r="C414" s="64">
        <v>0.26081709696949101</v>
      </c>
      <c r="D414" s="9">
        <v>7.28429801171284E-41</v>
      </c>
      <c r="E414" s="9">
        <v>13.6267600578512</v>
      </c>
      <c r="F414" s="9">
        <v>2544</v>
      </c>
      <c r="G414" s="9">
        <v>1225.35926088309</v>
      </c>
      <c r="H414" s="9">
        <v>0.27700705293646499</v>
      </c>
      <c r="I414" s="9">
        <v>4.4773062625748703E-46</v>
      </c>
      <c r="J414" s="9">
        <v>14.540712983644999</v>
      </c>
      <c r="K414" s="9">
        <v>2544</v>
      </c>
      <c r="L414" s="9">
        <v>1201.4604059932001</v>
      </c>
      <c r="M414" s="67" t="str">
        <f t="shared" si="6"/>
        <v>log</v>
      </c>
    </row>
    <row r="415" spans="1:13" ht="18.75">
      <c r="A415" s="134"/>
      <c r="B415" s="8" t="s">
        <v>384</v>
      </c>
      <c r="C415" s="64">
        <v>0.27020008323091999</v>
      </c>
      <c r="D415" s="9">
        <v>2.1163799420339299E-42</v>
      </c>
      <c r="E415" s="9">
        <v>13.910735197151901</v>
      </c>
      <c r="F415" s="9">
        <v>2457</v>
      </c>
      <c r="G415" s="9">
        <v>1189.8637870350501</v>
      </c>
      <c r="H415" s="9">
        <v>0.278432072391117</v>
      </c>
      <c r="I415" s="9">
        <v>5.09290776177442E-45</v>
      </c>
      <c r="J415" s="9">
        <v>14.3695907262617</v>
      </c>
      <c r="K415" s="9">
        <v>2457</v>
      </c>
      <c r="L415" s="9">
        <v>1177.85418178228</v>
      </c>
      <c r="M415" s="67" t="str">
        <f t="shared" si="6"/>
        <v>log</v>
      </c>
    </row>
    <row r="416" spans="1:13" ht="18.75">
      <c r="A416" s="134"/>
      <c r="B416" s="8" t="s">
        <v>385</v>
      </c>
      <c r="C416" s="64">
        <v>0.257779895447031</v>
      </c>
      <c r="D416" s="9">
        <v>1.5199919821475199E-38</v>
      </c>
      <c r="E416" s="9">
        <v>13.2111491260475</v>
      </c>
      <c r="F416" s="9">
        <v>2452</v>
      </c>
      <c r="G416" s="9">
        <v>1200.10188726211</v>
      </c>
      <c r="H416" s="9">
        <v>0.26902146105644498</v>
      </c>
      <c r="I416" s="9">
        <v>5.9584661734984303E-42</v>
      </c>
      <c r="J416" s="9">
        <v>13.8312159878417</v>
      </c>
      <c r="K416" s="9">
        <v>2452</v>
      </c>
      <c r="L416" s="9">
        <v>1184.4850878627101</v>
      </c>
      <c r="M416" s="67" t="str">
        <f t="shared" si="6"/>
        <v>log</v>
      </c>
    </row>
    <row r="417" spans="1:13" ht="18.75">
      <c r="A417" s="134"/>
      <c r="B417" s="8" t="s">
        <v>386</v>
      </c>
      <c r="C417" s="64">
        <v>0.25753386400389799</v>
      </c>
      <c r="D417" s="9">
        <v>3.7666939573118597E-40</v>
      </c>
      <c r="E417" s="9">
        <v>13.4956928282558</v>
      </c>
      <c r="F417" s="9">
        <v>2564</v>
      </c>
      <c r="G417" s="9">
        <v>1267.6084438634</v>
      </c>
      <c r="H417" s="9">
        <v>0.29298212510018501</v>
      </c>
      <c r="I417" s="9">
        <v>5.7569201882301097E-52</v>
      </c>
      <c r="J417" s="9">
        <v>15.516318217758201</v>
      </c>
      <c r="K417" s="9">
        <v>2564</v>
      </c>
      <c r="L417" s="9">
        <v>1213.4078775328801</v>
      </c>
      <c r="M417" s="67" t="str">
        <f t="shared" si="6"/>
        <v>log</v>
      </c>
    </row>
    <row r="418" spans="1:13" ht="18.75">
      <c r="A418" s="134"/>
      <c r="B418" s="8" t="s">
        <v>387</v>
      </c>
      <c r="C418" s="64">
        <v>0.26081709696949101</v>
      </c>
      <c r="D418" s="9">
        <v>7.28429801171284E-41</v>
      </c>
      <c r="E418" s="9">
        <v>13.6267600578512</v>
      </c>
      <c r="F418" s="9">
        <v>2544</v>
      </c>
      <c r="G418" s="9">
        <v>1225.35926088309</v>
      </c>
      <c r="H418" s="9">
        <v>0.27700705293646499</v>
      </c>
      <c r="I418" s="9">
        <v>4.4773062625748703E-46</v>
      </c>
      <c r="J418" s="9">
        <v>14.540712983644999</v>
      </c>
      <c r="K418" s="9">
        <v>2544</v>
      </c>
      <c r="L418" s="9">
        <v>1201.4604059932001</v>
      </c>
      <c r="M418" s="67" t="str">
        <f t="shared" si="6"/>
        <v>log</v>
      </c>
    </row>
    <row r="419" spans="1:13" ht="18.75">
      <c r="A419" s="134"/>
      <c r="B419" s="8" t="s">
        <v>388</v>
      </c>
      <c r="C419" s="64">
        <v>0.27020008323091999</v>
      </c>
      <c r="D419" s="9">
        <v>2.1163799420339299E-42</v>
      </c>
      <c r="E419" s="9">
        <v>13.910735197151901</v>
      </c>
      <c r="F419" s="9">
        <v>2457</v>
      </c>
      <c r="G419" s="9">
        <v>1189.8637870350501</v>
      </c>
      <c r="H419" s="9">
        <v>0.278432072391117</v>
      </c>
      <c r="I419" s="9">
        <v>5.09290776177442E-45</v>
      </c>
      <c r="J419" s="9">
        <v>14.3695907262617</v>
      </c>
      <c r="K419" s="9">
        <v>2457</v>
      </c>
      <c r="L419" s="9">
        <v>1177.85418178228</v>
      </c>
      <c r="M419" s="67" t="str">
        <f t="shared" si="6"/>
        <v>log</v>
      </c>
    </row>
    <row r="420" spans="1:13" ht="18.75">
      <c r="A420" s="134"/>
      <c r="B420" s="8" t="s">
        <v>389</v>
      </c>
      <c r="C420" s="64">
        <v>0.257779895447031</v>
      </c>
      <c r="D420" s="9">
        <v>1.5199919821475199E-38</v>
      </c>
      <c r="E420" s="9">
        <v>13.2111491260475</v>
      </c>
      <c r="F420" s="9">
        <v>2452</v>
      </c>
      <c r="G420" s="9">
        <v>1200.10188726211</v>
      </c>
      <c r="H420" s="9">
        <v>0.26902146105644498</v>
      </c>
      <c r="I420" s="9">
        <v>5.9584661734984303E-42</v>
      </c>
      <c r="J420" s="9">
        <v>13.8312159878417</v>
      </c>
      <c r="K420" s="9">
        <v>2452</v>
      </c>
      <c r="L420" s="9">
        <v>1184.4850878627101</v>
      </c>
      <c r="M420" s="67" t="str">
        <f t="shared" si="6"/>
        <v>log</v>
      </c>
    </row>
    <row r="421" spans="1:13" ht="18.75">
      <c r="A421" s="134"/>
      <c r="B421" s="8" t="s">
        <v>390</v>
      </c>
      <c r="C421" s="64">
        <v>0.32192204273493202</v>
      </c>
      <c r="D421" s="9">
        <v>5.3492342597496602E-62</v>
      </c>
      <c r="E421" s="9">
        <v>17.082548190928399</v>
      </c>
      <c r="F421" s="9">
        <v>2524</v>
      </c>
      <c r="G421" s="9">
        <v>1120.78692106465</v>
      </c>
      <c r="H421" s="9">
        <v>0.34365282566710398</v>
      </c>
      <c r="I421" s="9">
        <v>6.0865087124937199E-71</v>
      </c>
      <c r="J421" s="9">
        <v>18.384602728849</v>
      </c>
      <c r="K421" s="9">
        <v>2524</v>
      </c>
      <c r="L421" s="9">
        <v>1079.69582120002</v>
      </c>
      <c r="M421" s="67" t="str">
        <f t="shared" si="6"/>
        <v>log</v>
      </c>
    </row>
    <row r="422" spans="1:13" ht="18.75">
      <c r="A422" s="134"/>
      <c r="B422" s="8" t="s">
        <v>391</v>
      </c>
      <c r="C422" s="64">
        <v>0.29033477151461201</v>
      </c>
      <c r="D422" s="9">
        <v>1.8180858103804501E-49</v>
      </c>
      <c r="E422" s="9">
        <v>15.1185258816857</v>
      </c>
      <c r="F422" s="9">
        <v>2483</v>
      </c>
      <c r="G422" s="9">
        <v>1135.9849933438099</v>
      </c>
      <c r="H422" s="9">
        <v>0.30501098568874102</v>
      </c>
      <c r="I422" s="9">
        <v>1.1722125611995499E-54</v>
      </c>
      <c r="J422" s="9">
        <v>15.959077651318101</v>
      </c>
      <c r="K422" s="9">
        <v>2483</v>
      </c>
      <c r="L422" s="9">
        <v>1112.1599326190201</v>
      </c>
      <c r="M422" s="67" t="str">
        <f t="shared" si="6"/>
        <v>log</v>
      </c>
    </row>
    <row r="423" spans="1:13" ht="18.75">
      <c r="A423" s="134"/>
      <c r="B423" s="8" t="s">
        <v>392</v>
      </c>
      <c r="C423" s="64">
        <v>0.243724816830514</v>
      </c>
      <c r="D423" s="9">
        <v>4.2659571113988997E-33</v>
      </c>
      <c r="E423" s="9">
        <v>12.1719926587526</v>
      </c>
      <c r="F423" s="9">
        <v>2346</v>
      </c>
      <c r="G423" s="9">
        <v>1103.4079599146301</v>
      </c>
      <c r="H423" s="9">
        <v>0.27840604806660402</v>
      </c>
      <c r="I423" s="9">
        <v>4.6768380318168002E-43</v>
      </c>
      <c r="J423" s="9">
        <v>14.039829021978599</v>
      </c>
      <c r="K423" s="9">
        <v>2346</v>
      </c>
      <c r="L423" s="9">
        <v>1057.7641169214701</v>
      </c>
      <c r="M423" s="67" t="str">
        <f t="shared" si="6"/>
        <v>log</v>
      </c>
    </row>
    <row r="424" spans="1:13" ht="18.75">
      <c r="A424" s="134"/>
      <c r="B424" s="8" t="s">
        <v>393</v>
      </c>
      <c r="C424" s="64">
        <v>0.28866039717667702</v>
      </c>
      <c r="D424" s="9">
        <v>5.2220533703372801E-46</v>
      </c>
      <c r="E424" s="9">
        <v>14.5562868900666</v>
      </c>
      <c r="F424" s="9">
        <v>2331</v>
      </c>
      <c r="G424" s="9">
        <v>1056.7510918539599</v>
      </c>
      <c r="H424" s="9">
        <v>0.30478588799010797</v>
      </c>
      <c r="I424" s="9">
        <v>2.412844466082E-51</v>
      </c>
      <c r="J424" s="9">
        <v>15.4503056858742</v>
      </c>
      <c r="K424" s="9">
        <v>2331</v>
      </c>
      <c r="L424" s="9">
        <v>1032.2677636993401</v>
      </c>
      <c r="M424" s="67" t="str">
        <f t="shared" si="6"/>
        <v>log</v>
      </c>
    </row>
    <row r="425" spans="1:13" ht="18.75">
      <c r="A425" s="134"/>
      <c r="B425" s="8" t="s">
        <v>394</v>
      </c>
      <c r="C425" s="64">
        <v>0.32918874639728701</v>
      </c>
      <c r="D425" s="9">
        <v>1.47191641072877E-64</v>
      </c>
      <c r="E425" s="9">
        <v>17.4657943826188</v>
      </c>
      <c r="F425" s="9">
        <v>2510</v>
      </c>
      <c r="G425" s="9">
        <v>1086.0402686068101</v>
      </c>
      <c r="H425" s="9">
        <v>0.338713109102671</v>
      </c>
      <c r="I425" s="9">
        <v>1.7909281954889199E-68</v>
      </c>
      <c r="J425" s="9">
        <v>18.035581579481299</v>
      </c>
      <c r="K425" s="9">
        <v>2510</v>
      </c>
      <c r="L425" s="9">
        <v>1068.0542486649099</v>
      </c>
      <c r="M425" s="67" t="str">
        <f t="shared" si="6"/>
        <v>log</v>
      </c>
    </row>
    <row r="426" spans="1:13" ht="18.75">
      <c r="A426" s="134"/>
      <c r="B426" s="8" t="s">
        <v>395</v>
      </c>
      <c r="C426" s="64">
        <v>0.29274674507974702</v>
      </c>
      <c r="D426" s="9">
        <v>3.8341611762396299E-50</v>
      </c>
      <c r="E426" s="9">
        <v>15.2312474133913</v>
      </c>
      <c r="F426" s="9">
        <v>2475</v>
      </c>
      <c r="G426" s="9">
        <v>1124.37647382112</v>
      </c>
      <c r="H426" s="9">
        <v>0.30434216560261501</v>
      </c>
      <c r="I426" s="9">
        <v>3.0319594304503898E-54</v>
      </c>
      <c r="J426" s="9">
        <v>15.894838551112199</v>
      </c>
      <c r="K426" s="9">
        <v>2475</v>
      </c>
      <c r="L426" s="9">
        <v>1105.54810665221</v>
      </c>
      <c r="M426" s="67" t="str">
        <f t="shared" si="6"/>
        <v>log</v>
      </c>
    </row>
    <row r="427" spans="1:13" ht="18.75">
      <c r="A427" s="134"/>
      <c r="B427" s="8" t="s">
        <v>396</v>
      </c>
      <c r="C427" s="64">
        <v>0.27390363985402799</v>
      </c>
      <c r="D427" s="9">
        <v>1.9717736395732999E-43</v>
      </c>
      <c r="E427" s="9">
        <v>14.093756927291301</v>
      </c>
      <c r="F427" s="9">
        <v>2449</v>
      </c>
      <c r="G427" s="9">
        <v>1157.50745600813</v>
      </c>
      <c r="H427" s="9">
        <v>0.28216516194591701</v>
      </c>
      <c r="I427" s="9">
        <v>4.3083054172755498E-46</v>
      </c>
      <c r="J427" s="9">
        <v>14.5550443214136</v>
      </c>
      <c r="K427" s="9">
        <v>2449</v>
      </c>
      <c r="L427" s="9">
        <v>1145.3040295092701</v>
      </c>
      <c r="M427" s="67" t="str">
        <f t="shared" si="6"/>
        <v>log</v>
      </c>
    </row>
    <row r="428" spans="1:13" ht="18.75">
      <c r="A428" s="134"/>
      <c r="B428" s="8" t="s">
        <v>397</v>
      </c>
      <c r="C428" s="64">
        <v>0.23681924487449499</v>
      </c>
      <c r="D428" s="9">
        <v>1.2829100676840699E-31</v>
      </c>
      <c r="E428" s="9">
        <v>11.871552351762301</v>
      </c>
      <c r="F428" s="9">
        <v>2372</v>
      </c>
      <c r="G428" s="9">
        <v>1163.55869539233</v>
      </c>
      <c r="H428" s="9">
        <v>0.25854345290722702</v>
      </c>
      <c r="I428" s="9">
        <v>1.46094584114154E-37</v>
      </c>
      <c r="J428" s="9">
        <v>13.035086798241901</v>
      </c>
      <c r="K428" s="9">
        <v>2372</v>
      </c>
      <c r="L428" s="9">
        <v>1136.3378376134599</v>
      </c>
      <c r="M428" s="67" t="str">
        <f t="shared" si="6"/>
        <v>log</v>
      </c>
    </row>
    <row r="429" spans="1:13" ht="18.75">
      <c r="A429" s="134"/>
      <c r="B429" s="8" t="s">
        <v>398</v>
      </c>
      <c r="C429" s="64">
        <v>0.221152938771981</v>
      </c>
      <c r="D429" s="9">
        <v>3.1698345999012903E-29</v>
      </c>
      <c r="E429" s="9">
        <v>11.365574946149099</v>
      </c>
      <c r="F429" s="9">
        <v>2512</v>
      </c>
      <c r="G429" s="9">
        <v>1260.4140333043899</v>
      </c>
      <c r="H429" s="9">
        <v>0.262780727668051</v>
      </c>
      <c r="I429" s="9">
        <v>5.6146688953940205E-41</v>
      </c>
      <c r="J429" s="9">
        <v>13.650262901065499</v>
      </c>
      <c r="K429" s="9">
        <v>2512</v>
      </c>
      <c r="L429" s="9">
        <v>1206.5929140978899</v>
      </c>
      <c r="M429" s="67" t="str">
        <f t="shared" si="6"/>
        <v>log</v>
      </c>
    </row>
    <row r="430" spans="1:13" ht="18.75">
      <c r="A430" s="134"/>
      <c r="B430" s="8" t="s">
        <v>399</v>
      </c>
      <c r="C430" s="64">
        <v>0.220791335203741</v>
      </c>
      <c r="D430" s="9">
        <v>1.38134227385996E-28</v>
      </c>
      <c r="E430" s="9">
        <v>11.2325521714918</v>
      </c>
      <c r="F430" s="9">
        <v>2462</v>
      </c>
      <c r="G430" s="9">
        <v>1198.46090254148</v>
      </c>
      <c r="H430" s="9">
        <v>0.25729589104259398</v>
      </c>
      <c r="I430" s="9">
        <v>1.4969522498245601E-38</v>
      </c>
      <c r="J430" s="9">
        <v>13.2114417277417</v>
      </c>
      <c r="K430" s="9">
        <v>2462</v>
      </c>
      <c r="L430" s="9">
        <v>1152.8346877669701</v>
      </c>
      <c r="M430" s="67" t="str">
        <f t="shared" si="6"/>
        <v>log</v>
      </c>
    </row>
    <row r="431" spans="1:13" ht="18.75">
      <c r="A431" s="134"/>
      <c r="B431" s="8" t="s">
        <v>400</v>
      </c>
      <c r="C431" s="64">
        <v>0.239251084293122</v>
      </c>
      <c r="D431" s="9">
        <v>1.65719540751111E-31</v>
      </c>
      <c r="E431" s="9">
        <v>11.853190579786601</v>
      </c>
      <c r="F431" s="9">
        <v>2314</v>
      </c>
      <c r="G431" s="9">
        <v>1069.50601754126</v>
      </c>
      <c r="H431" s="9">
        <v>0.25436166608822602</v>
      </c>
      <c r="I431" s="9">
        <v>1.59183411928735E-35</v>
      </c>
      <c r="J431" s="9">
        <v>12.6519608087987</v>
      </c>
      <c r="K431" s="9">
        <v>2314</v>
      </c>
      <c r="L431" s="9">
        <v>1051.10977428767</v>
      </c>
      <c r="M431" s="67" t="str">
        <f t="shared" si="6"/>
        <v>log</v>
      </c>
    </row>
    <row r="432" spans="1:13" ht="18.75">
      <c r="A432" s="134"/>
      <c r="B432" s="8" t="s">
        <v>401</v>
      </c>
      <c r="C432" s="64">
        <v>0.26193561413612099</v>
      </c>
      <c r="D432" s="9">
        <v>1.6155073664787901E-37</v>
      </c>
      <c r="E432" s="9">
        <v>13.0334226690319</v>
      </c>
      <c r="F432" s="9">
        <v>2306</v>
      </c>
      <c r="G432" s="9">
        <v>1067.7186238716699</v>
      </c>
      <c r="H432" s="9">
        <v>0.26692598609027002</v>
      </c>
      <c r="I432" s="9">
        <v>6.0156123424938805E-39</v>
      </c>
      <c r="J432" s="9">
        <v>13.3005920381338</v>
      </c>
      <c r="K432" s="9">
        <v>2306</v>
      </c>
      <c r="L432" s="9">
        <v>1061.1693168141401</v>
      </c>
      <c r="M432" s="67" t="str">
        <f t="shared" si="6"/>
        <v>log</v>
      </c>
    </row>
    <row r="433" spans="1:13" ht="18.75">
      <c r="A433" s="134"/>
      <c r="B433" s="8" t="s">
        <v>402</v>
      </c>
      <c r="C433" s="64">
        <v>0.19892652631714799</v>
      </c>
      <c r="D433" s="9">
        <v>9.7751056261416504E-24</v>
      </c>
      <c r="E433" s="9">
        <v>10.147133332674001</v>
      </c>
      <c r="F433" s="9">
        <v>2499</v>
      </c>
      <c r="G433" s="9">
        <v>1267.7910820698</v>
      </c>
      <c r="H433" s="9">
        <v>0.244074541584341</v>
      </c>
      <c r="I433" s="9">
        <v>3.03981772316088E-35</v>
      </c>
      <c r="J433" s="9">
        <v>12.5818042172854</v>
      </c>
      <c r="K433" s="9">
        <v>2499</v>
      </c>
      <c r="L433" s="9">
        <v>1215.15858601377</v>
      </c>
      <c r="M433" s="67" t="str">
        <f t="shared" si="6"/>
        <v>log</v>
      </c>
    </row>
    <row r="434" spans="1:13" ht="18.75">
      <c r="A434" s="134"/>
      <c r="B434" s="8" t="s">
        <v>403</v>
      </c>
      <c r="C434" s="64">
        <v>0.244867647406428</v>
      </c>
      <c r="D434" s="9">
        <v>5.3779308219805804E-35</v>
      </c>
      <c r="E434" s="9">
        <v>12.536567160809</v>
      </c>
      <c r="F434" s="9">
        <v>2464</v>
      </c>
      <c r="G434" s="9">
        <v>1179.2774585696</v>
      </c>
      <c r="H434" s="9">
        <v>0.27452437322463902</v>
      </c>
      <c r="I434" s="9">
        <v>6.9437973371296E-44</v>
      </c>
      <c r="J434" s="9">
        <v>14.1714984850388</v>
      </c>
      <c r="K434" s="9">
        <v>2464</v>
      </c>
      <c r="L434" s="9">
        <v>1138.53492860902</v>
      </c>
      <c r="M434" s="67" t="str">
        <f t="shared" si="6"/>
        <v>log</v>
      </c>
    </row>
    <row r="435" spans="1:13" ht="18.75">
      <c r="A435" s="134"/>
      <c r="B435" s="8" t="s">
        <v>404</v>
      </c>
      <c r="C435" s="64">
        <v>0.27249963874063898</v>
      </c>
      <c r="D435" s="9">
        <v>8.5868562921375694E-42</v>
      </c>
      <c r="E435" s="9">
        <v>13.811041030262199</v>
      </c>
      <c r="F435" s="9">
        <v>2378</v>
      </c>
      <c r="G435" s="9">
        <v>1096.5778056335701</v>
      </c>
      <c r="H435" s="9">
        <v>0.28427386058457799</v>
      </c>
      <c r="I435" s="9">
        <v>1.76188140046327E-45</v>
      </c>
      <c r="J435" s="9">
        <v>14.4590777055007</v>
      </c>
      <c r="K435" s="9">
        <v>2378</v>
      </c>
      <c r="L435" s="9">
        <v>1079.6640865945401</v>
      </c>
      <c r="M435" s="67" t="str">
        <f t="shared" si="6"/>
        <v>log</v>
      </c>
    </row>
    <row r="436" spans="1:13" ht="18.75">
      <c r="A436" s="134"/>
      <c r="B436" s="8" t="s">
        <v>405</v>
      </c>
      <c r="C436" s="64">
        <v>0.24719498007128399</v>
      </c>
      <c r="D436" s="9">
        <v>8.8832067459827303E-34</v>
      </c>
      <c r="E436" s="9">
        <v>12.3089981023895</v>
      </c>
      <c r="F436" s="9">
        <v>2328</v>
      </c>
      <c r="G436" s="9">
        <v>1103.3278662974501</v>
      </c>
      <c r="H436" s="9">
        <v>0.263368027161761</v>
      </c>
      <c r="I436" s="9">
        <v>2.85636134637221E-38</v>
      </c>
      <c r="J436" s="9">
        <v>13.172381949275399</v>
      </c>
      <c r="K436" s="9">
        <v>2328</v>
      </c>
      <c r="L436" s="9">
        <v>1082.74541714509</v>
      </c>
      <c r="M436" s="67" t="str">
        <f t="shared" si="6"/>
        <v>log</v>
      </c>
    </row>
    <row r="437" spans="1:13" ht="18.75">
      <c r="A437" s="134" t="s">
        <v>231</v>
      </c>
      <c r="B437" s="8" t="s">
        <v>382</v>
      </c>
      <c r="C437" s="64">
        <v>0.23733223530926001</v>
      </c>
      <c r="D437" s="9">
        <v>2.83155773905567E-34</v>
      </c>
      <c r="E437" s="9">
        <v>12.387877694654801</v>
      </c>
      <c r="F437" s="9">
        <v>2571</v>
      </c>
      <c r="G437" s="9">
        <v>1176.4684933424901</v>
      </c>
      <c r="H437" s="9">
        <v>0.27934990328089598</v>
      </c>
      <c r="I437" s="9">
        <v>2.4451379877640298E-47</v>
      </c>
      <c r="J437" s="9">
        <v>14.7517202782987</v>
      </c>
      <c r="K437" s="9">
        <v>2571</v>
      </c>
      <c r="L437" s="9">
        <v>1116.58355271145</v>
      </c>
      <c r="M437" s="67" t="str">
        <f t="shared" si="6"/>
        <v>log</v>
      </c>
    </row>
    <row r="438" spans="1:13" ht="18.75">
      <c r="A438" s="134"/>
      <c r="B438" s="8" t="s">
        <v>383</v>
      </c>
      <c r="C438" s="64">
        <v>0.24872739075591499</v>
      </c>
      <c r="D438" s="9">
        <v>2.3373529247425898E-37</v>
      </c>
      <c r="E438" s="9">
        <v>12.9803519953762</v>
      </c>
      <c r="F438" s="9">
        <v>2555</v>
      </c>
      <c r="G438" s="9">
        <v>1148.4194552632</v>
      </c>
      <c r="H438" s="9">
        <v>0.26666421958020498</v>
      </c>
      <c r="I438" s="9">
        <v>6.9910028721427196E-43</v>
      </c>
      <c r="J438" s="9">
        <v>13.98550040172</v>
      </c>
      <c r="K438" s="9">
        <v>2555</v>
      </c>
      <c r="L438" s="9">
        <v>1123.09750356521</v>
      </c>
      <c r="M438" s="67" t="str">
        <f t="shared" si="6"/>
        <v>log</v>
      </c>
    </row>
    <row r="439" spans="1:13" ht="18.75">
      <c r="A439" s="134"/>
      <c r="B439" s="8" t="s">
        <v>384</v>
      </c>
      <c r="C439" s="64">
        <v>0.27083369337436802</v>
      </c>
      <c r="D439" s="9">
        <v>8.7967800583504904E-43</v>
      </c>
      <c r="E439" s="9">
        <v>13.9771174108058</v>
      </c>
      <c r="F439" s="9">
        <v>2468</v>
      </c>
      <c r="G439" s="9">
        <v>1076.94738537534</v>
      </c>
      <c r="H439" s="9">
        <v>0.27810702954757999</v>
      </c>
      <c r="I439" s="9">
        <v>4.1576077000881398E-45</v>
      </c>
      <c r="J439" s="9">
        <v>14.3834982865831</v>
      </c>
      <c r="K439" s="9">
        <v>2468</v>
      </c>
      <c r="L439" s="9">
        <v>1066.2819631730299</v>
      </c>
      <c r="M439" s="67" t="str">
        <f t="shared" si="6"/>
        <v>log</v>
      </c>
    </row>
    <row r="440" spans="1:13" ht="18.75">
      <c r="A440" s="134"/>
      <c r="B440" s="8" t="s">
        <v>385</v>
      </c>
      <c r="C440" s="64">
        <v>0.26048329329409398</v>
      </c>
      <c r="D440" s="9">
        <v>1.7360653319436599E-39</v>
      </c>
      <c r="E440" s="9">
        <v>13.384222233395899</v>
      </c>
      <c r="F440" s="9">
        <v>2461</v>
      </c>
      <c r="G440" s="9">
        <v>1087.90873784983</v>
      </c>
      <c r="H440" s="9">
        <v>0.27286432415793999</v>
      </c>
      <c r="I440" s="9">
        <v>2.6329048340002799E-43</v>
      </c>
      <c r="J440" s="9">
        <v>14.070313705167701</v>
      </c>
      <c r="K440" s="9">
        <v>2461</v>
      </c>
      <c r="L440" s="9">
        <v>1070.3986091834299</v>
      </c>
      <c r="M440" s="67" t="str">
        <f t="shared" si="6"/>
        <v>log</v>
      </c>
    </row>
    <row r="441" spans="1:13" ht="18.75">
      <c r="A441" s="134"/>
      <c r="B441" s="8" t="s">
        <v>386</v>
      </c>
      <c r="C441" s="64">
        <v>0.23733223530926001</v>
      </c>
      <c r="D441" s="9">
        <v>2.83155773905567E-34</v>
      </c>
      <c r="E441" s="9">
        <v>12.387877694654801</v>
      </c>
      <c r="F441" s="9">
        <v>2571</v>
      </c>
      <c r="G441" s="9">
        <v>1176.4684933424901</v>
      </c>
      <c r="H441" s="9">
        <v>0.27934990328089598</v>
      </c>
      <c r="I441" s="9">
        <v>2.4451379877640298E-47</v>
      </c>
      <c r="J441" s="9">
        <v>14.7517202782987</v>
      </c>
      <c r="K441" s="9">
        <v>2571</v>
      </c>
      <c r="L441" s="9">
        <v>1116.58355271145</v>
      </c>
      <c r="M441" s="67" t="str">
        <f t="shared" si="6"/>
        <v>log</v>
      </c>
    </row>
    <row r="442" spans="1:13" ht="18.75">
      <c r="A442" s="134"/>
      <c r="B442" s="8" t="s">
        <v>387</v>
      </c>
      <c r="C442" s="64">
        <v>0.24872739075591499</v>
      </c>
      <c r="D442" s="9">
        <v>2.3373529247425898E-37</v>
      </c>
      <c r="E442" s="9">
        <v>12.9803519953762</v>
      </c>
      <c r="F442" s="9">
        <v>2555</v>
      </c>
      <c r="G442" s="9">
        <v>1148.4194552632</v>
      </c>
      <c r="H442" s="9">
        <v>0.26666421958020498</v>
      </c>
      <c r="I442" s="9">
        <v>6.9910028721427196E-43</v>
      </c>
      <c r="J442" s="9">
        <v>13.98550040172</v>
      </c>
      <c r="K442" s="9">
        <v>2555</v>
      </c>
      <c r="L442" s="9">
        <v>1123.09750356521</v>
      </c>
      <c r="M442" s="67" t="str">
        <f t="shared" si="6"/>
        <v>log</v>
      </c>
    </row>
    <row r="443" spans="1:13" ht="18.75">
      <c r="A443" s="134"/>
      <c r="B443" s="8" t="s">
        <v>388</v>
      </c>
      <c r="C443" s="64">
        <v>0.27083369337436802</v>
      </c>
      <c r="D443" s="9">
        <v>8.7967800583504904E-43</v>
      </c>
      <c r="E443" s="9">
        <v>13.9771174108058</v>
      </c>
      <c r="F443" s="9">
        <v>2468</v>
      </c>
      <c r="G443" s="9">
        <v>1076.94738537534</v>
      </c>
      <c r="H443" s="9">
        <v>0.27810702954757999</v>
      </c>
      <c r="I443" s="9">
        <v>4.1576077000881398E-45</v>
      </c>
      <c r="J443" s="9">
        <v>14.3834982865831</v>
      </c>
      <c r="K443" s="9">
        <v>2468</v>
      </c>
      <c r="L443" s="9">
        <v>1066.2819631730299</v>
      </c>
      <c r="M443" s="67" t="str">
        <f t="shared" si="6"/>
        <v>log</v>
      </c>
    </row>
    <row r="444" spans="1:13" ht="18.75">
      <c r="A444" s="134"/>
      <c r="B444" s="8" t="s">
        <v>389</v>
      </c>
      <c r="C444" s="64">
        <v>0.26048329329409398</v>
      </c>
      <c r="D444" s="9">
        <v>1.7360653319436599E-39</v>
      </c>
      <c r="E444" s="9">
        <v>13.384222233395899</v>
      </c>
      <c r="F444" s="9">
        <v>2461</v>
      </c>
      <c r="G444" s="9">
        <v>1087.90873784983</v>
      </c>
      <c r="H444" s="9">
        <v>0.27286432415793999</v>
      </c>
      <c r="I444" s="9">
        <v>2.6329048340002799E-43</v>
      </c>
      <c r="J444" s="9">
        <v>14.070313705167701</v>
      </c>
      <c r="K444" s="9">
        <v>2461</v>
      </c>
      <c r="L444" s="9">
        <v>1070.3986091834299</v>
      </c>
      <c r="M444" s="67" t="str">
        <f t="shared" si="6"/>
        <v>log</v>
      </c>
    </row>
    <row r="445" spans="1:13" ht="18.75">
      <c r="A445" s="134"/>
      <c r="B445" s="8" t="s">
        <v>390</v>
      </c>
      <c r="C445" s="64">
        <v>0.30487910225109399</v>
      </c>
      <c r="D445" s="9">
        <v>1.4448629201420001E-55</v>
      </c>
      <c r="E445" s="9">
        <v>16.095366906995999</v>
      </c>
      <c r="F445" s="9">
        <v>2528</v>
      </c>
      <c r="G445" s="9">
        <v>1032.35792906863</v>
      </c>
      <c r="H445" s="9">
        <v>0.33706009558959499</v>
      </c>
      <c r="I445" s="9">
        <v>2.9483866656996901E-68</v>
      </c>
      <c r="J445" s="9">
        <v>18.000448659433701</v>
      </c>
      <c r="K445" s="9">
        <v>2528</v>
      </c>
      <c r="L445" s="9">
        <v>974.07029838057304</v>
      </c>
      <c r="M445" s="67" t="str">
        <f t="shared" si="6"/>
        <v>log</v>
      </c>
    </row>
    <row r="446" spans="1:13" ht="18.75">
      <c r="A446" s="134"/>
      <c r="B446" s="8" t="s">
        <v>391</v>
      </c>
      <c r="C446" s="64">
        <v>0.29111782556583998</v>
      </c>
      <c r="D446" s="9">
        <v>7.4885681906364303E-50</v>
      </c>
      <c r="E446" s="9">
        <v>15.181381031767501</v>
      </c>
      <c r="F446" s="9">
        <v>2489</v>
      </c>
      <c r="G446" s="9">
        <v>1029.9761813392599</v>
      </c>
      <c r="H446" s="9">
        <v>0.296554987484065</v>
      </c>
      <c r="I446" s="9">
        <v>9.4676396623869299E-52</v>
      </c>
      <c r="J446" s="9">
        <v>15.491987335060999</v>
      </c>
      <c r="K446" s="9">
        <v>2489</v>
      </c>
      <c r="L446" s="9">
        <v>1021.26452251838</v>
      </c>
      <c r="M446" s="67" t="str">
        <f t="shared" si="6"/>
        <v>log</v>
      </c>
    </row>
    <row r="447" spans="1:13" ht="18.75">
      <c r="A447" s="134"/>
      <c r="B447" s="8" t="s">
        <v>392</v>
      </c>
      <c r="C447" s="64">
        <v>0.24968210194235199</v>
      </c>
      <c r="D447" s="9">
        <v>8.447688879038E-35</v>
      </c>
      <c r="E447" s="9">
        <v>12.507656548623</v>
      </c>
      <c r="F447" s="9">
        <v>2353</v>
      </c>
      <c r="G447" s="9">
        <v>995.20679409390596</v>
      </c>
      <c r="H447" s="9">
        <v>0.276261996367961</v>
      </c>
      <c r="I447" s="9">
        <v>1.6153544158508499E-42</v>
      </c>
      <c r="J447" s="9">
        <v>13.9434903910436</v>
      </c>
      <c r="K447" s="9">
        <v>2353</v>
      </c>
      <c r="L447" s="9">
        <v>959.83177927423503</v>
      </c>
      <c r="M447" s="67" t="str">
        <f t="shared" si="6"/>
        <v>log</v>
      </c>
    </row>
    <row r="448" spans="1:13" ht="18.75">
      <c r="A448" s="134"/>
      <c r="B448" s="8" t="s">
        <v>393</v>
      </c>
      <c r="C448" s="64">
        <v>0.27587784836365198</v>
      </c>
      <c r="D448" s="9">
        <v>3.55496225648233E-42</v>
      </c>
      <c r="E448" s="9">
        <v>13.883990045067</v>
      </c>
      <c r="F448" s="9">
        <v>2340</v>
      </c>
      <c r="G448" s="9">
        <v>958.84275520619599</v>
      </c>
      <c r="H448" s="9">
        <v>0.29700410749391798</v>
      </c>
      <c r="I448" s="9">
        <v>6.5882459034713702E-49</v>
      </c>
      <c r="J448" s="9">
        <v>15.0460782030323</v>
      </c>
      <c r="K448" s="9">
        <v>2340</v>
      </c>
      <c r="L448" s="9">
        <v>927.96014816564002</v>
      </c>
      <c r="M448" s="67" t="str">
        <f t="shared" si="6"/>
        <v>log</v>
      </c>
    </row>
    <row r="449" spans="1:13" ht="18.75">
      <c r="A449" s="134"/>
      <c r="B449" s="8" t="s">
        <v>394</v>
      </c>
      <c r="C449" s="64">
        <v>0.31352398481507399</v>
      </c>
      <c r="D449" s="9">
        <v>1.49083308347196E-58</v>
      </c>
      <c r="E449" s="9">
        <v>16.561299111804001</v>
      </c>
      <c r="F449" s="9">
        <v>2516</v>
      </c>
      <c r="G449" s="9">
        <v>1004.0928837039201</v>
      </c>
      <c r="H449" s="9">
        <v>0.32648772839426698</v>
      </c>
      <c r="I449" s="9">
        <v>1.27517002760938E-63</v>
      </c>
      <c r="J449" s="9">
        <v>17.325979880386701</v>
      </c>
      <c r="K449" s="9">
        <v>2516</v>
      </c>
      <c r="L449" s="9">
        <v>980.81644835326404</v>
      </c>
      <c r="M449" s="67" t="str">
        <f t="shared" si="6"/>
        <v>log</v>
      </c>
    </row>
    <row r="450" spans="1:13" ht="18.75">
      <c r="A450" s="134"/>
      <c r="B450" s="8" t="s">
        <v>395</v>
      </c>
      <c r="C450" s="64">
        <v>0.26633637710973301</v>
      </c>
      <c r="D450" s="9">
        <v>1.2298404590594801E-41</v>
      </c>
      <c r="E450" s="9">
        <v>13.7715635088777</v>
      </c>
      <c r="F450" s="9">
        <v>2484</v>
      </c>
      <c r="G450" s="9">
        <v>1060.9060464828599</v>
      </c>
      <c r="H450" s="9">
        <v>0.283673282281034</v>
      </c>
      <c r="I450" s="9">
        <v>3.1482417485280501E-47</v>
      </c>
      <c r="J450" s="9">
        <v>14.7438669640066</v>
      </c>
      <c r="K450" s="9">
        <v>2484</v>
      </c>
      <c r="L450" s="9">
        <v>1035.2591258144701</v>
      </c>
      <c r="M450" s="67" t="str">
        <f t="shared" si="6"/>
        <v>log</v>
      </c>
    </row>
    <row r="451" spans="1:13" ht="18.75">
      <c r="A451" s="134"/>
      <c r="B451" s="8" t="s">
        <v>396</v>
      </c>
      <c r="C451" s="64">
        <v>0.258517645946852</v>
      </c>
      <c r="D451" s="9">
        <v>7.9964509146529903E-39</v>
      </c>
      <c r="E451" s="9">
        <v>13.262466782632099</v>
      </c>
      <c r="F451" s="9">
        <v>2456</v>
      </c>
      <c r="G451" s="9">
        <v>1070.1629201324399</v>
      </c>
      <c r="H451" s="9">
        <v>0.26570989673178003</v>
      </c>
      <c r="I451" s="9">
        <v>5.3944988449900997E-41</v>
      </c>
      <c r="J451" s="9">
        <v>13.659065463444</v>
      </c>
      <c r="K451" s="9">
        <v>2456</v>
      </c>
      <c r="L451" s="9">
        <v>1060.2114957097001</v>
      </c>
      <c r="M451" s="67" t="str">
        <f t="shared" si="6"/>
        <v>log</v>
      </c>
    </row>
    <row r="452" spans="1:13" ht="18.75">
      <c r="A452" s="134"/>
      <c r="B452" s="8" t="s">
        <v>397</v>
      </c>
      <c r="C452" s="64">
        <v>0.23001831317006399</v>
      </c>
      <c r="D452" s="9">
        <v>6.0100128922859103E-30</v>
      </c>
      <c r="E452" s="9">
        <v>11.525833793091</v>
      </c>
      <c r="F452" s="9">
        <v>2378</v>
      </c>
      <c r="G452" s="9">
        <v>1067.3873644154201</v>
      </c>
      <c r="H452" s="9">
        <v>0.24974446535032199</v>
      </c>
      <c r="I452" s="9">
        <v>3.6122079408492899E-35</v>
      </c>
      <c r="J452" s="9">
        <v>12.5772757482291</v>
      </c>
      <c r="K452" s="9">
        <v>2378</v>
      </c>
      <c r="L452" s="9">
        <v>1043.48544045518</v>
      </c>
      <c r="M452" s="67" t="str">
        <f t="shared" si="6"/>
        <v>log</v>
      </c>
    </row>
    <row r="453" spans="1:13" ht="18.75">
      <c r="A453" s="134"/>
      <c r="B453" s="8" t="s">
        <v>398</v>
      </c>
      <c r="C453" s="64">
        <v>0.199556641572044</v>
      </c>
      <c r="D453" s="9">
        <v>4.9594002895090801E-24</v>
      </c>
      <c r="E453" s="9">
        <v>10.215175261860001</v>
      </c>
      <c r="F453" s="9">
        <v>2516</v>
      </c>
      <c r="G453" s="9">
        <v>1167.27716493913</v>
      </c>
      <c r="H453" s="9">
        <v>0.24694508073815</v>
      </c>
      <c r="I453" s="9">
        <v>2.6926921396430498E-36</v>
      </c>
      <c r="J453" s="9">
        <v>12.7825855958634</v>
      </c>
      <c r="K453" s="9">
        <v>2516</v>
      </c>
      <c r="L453" s="9">
        <v>1111.1685415966299</v>
      </c>
      <c r="M453" s="67" t="str">
        <f t="shared" si="6"/>
        <v>log</v>
      </c>
    </row>
    <row r="454" spans="1:13" ht="18.75">
      <c r="A454" s="134"/>
      <c r="B454" s="8" t="s">
        <v>399</v>
      </c>
      <c r="C454" s="64">
        <v>0.21216576883486199</v>
      </c>
      <c r="D454" s="9">
        <v>1.5907834049719401E-26</v>
      </c>
      <c r="E454" s="9">
        <v>10.783542616820601</v>
      </c>
      <c r="F454" s="9">
        <v>2467</v>
      </c>
      <c r="G454" s="9">
        <v>1108.93894294915</v>
      </c>
      <c r="H454" s="9">
        <v>0.245217798001023</v>
      </c>
      <c r="I454" s="9">
        <v>3.9053518665851799E-35</v>
      </c>
      <c r="J454" s="9">
        <v>12.5632811217934</v>
      </c>
      <c r="K454" s="9">
        <v>2467</v>
      </c>
      <c r="L454" s="9">
        <v>1069.5419340578301</v>
      </c>
      <c r="M454" s="67" t="str">
        <f t="shared" ref="M454:M484" si="7">IF(L454&lt;G454,"log","linear")</f>
        <v>log</v>
      </c>
    </row>
    <row r="455" spans="1:13" ht="18.75">
      <c r="A455" s="134"/>
      <c r="B455" s="8" t="s">
        <v>400</v>
      </c>
      <c r="C455" s="64">
        <v>0.239985450312343</v>
      </c>
      <c r="D455" s="9">
        <v>8.7023791196711899E-32</v>
      </c>
      <c r="E455" s="9">
        <v>11.909766166222701</v>
      </c>
      <c r="F455" s="9">
        <v>2321</v>
      </c>
      <c r="G455" s="9">
        <v>971.66545172379006</v>
      </c>
      <c r="H455" s="9">
        <v>0.25531570933247999</v>
      </c>
      <c r="I455" s="9">
        <v>6.8530027665648704E-36</v>
      </c>
      <c r="J455" s="9">
        <v>12.721916170817799</v>
      </c>
      <c r="K455" s="9">
        <v>2321</v>
      </c>
      <c r="L455" s="9">
        <v>952.87293102924195</v>
      </c>
      <c r="M455" s="67" t="str">
        <f t="shared" si="7"/>
        <v>log</v>
      </c>
    </row>
    <row r="456" spans="1:13" ht="18.75">
      <c r="A456" s="134"/>
      <c r="B456" s="8" t="s">
        <v>401</v>
      </c>
      <c r="C456" s="64">
        <v>0.255618411161395</v>
      </c>
      <c r="D456" s="9">
        <v>7.1670935563233406E-36</v>
      </c>
      <c r="E456" s="9">
        <v>12.7188299052206</v>
      </c>
      <c r="F456" s="9">
        <v>2314</v>
      </c>
      <c r="G456" s="9">
        <v>964.55038244658294</v>
      </c>
      <c r="H456" s="9">
        <v>0.268346685503764</v>
      </c>
      <c r="I456" s="9">
        <v>1.7228827084622801E-39</v>
      </c>
      <c r="J456" s="9">
        <v>13.4000448334287</v>
      </c>
      <c r="K456" s="9">
        <v>2314</v>
      </c>
      <c r="L456" s="9">
        <v>947.96554565491294</v>
      </c>
      <c r="M456" s="67" t="str">
        <f t="shared" si="7"/>
        <v>log</v>
      </c>
    </row>
    <row r="457" spans="1:13" ht="18.75">
      <c r="A457" s="134"/>
      <c r="B457" s="8" t="s">
        <v>402</v>
      </c>
      <c r="C457" s="64">
        <v>0.189707405315059</v>
      </c>
      <c r="D457" s="9">
        <v>9.7876510504435094E-22</v>
      </c>
      <c r="E457" s="9">
        <v>9.6685295522455004</v>
      </c>
      <c r="F457" s="9">
        <v>2504</v>
      </c>
      <c r="G457" s="9">
        <v>1163.3477331187401</v>
      </c>
      <c r="H457" s="9">
        <v>0.24351456972702501</v>
      </c>
      <c r="I457" s="9">
        <v>3.7545517765830902E-35</v>
      </c>
      <c r="J457" s="9">
        <v>12.563666216708601</v>
      </c>
      <c r="K457" s="9">
        <v>2504</v>
      </c>
      <c r="L457" s="9">
        <v>1102.0062788760299</v>
      </c>
      <c r="M457" s="67" t="str">
        <f t="shared" si="7"/>
        <v>log</v>
      </c>
    </row>
    <row r="458" spans="1:13" ht="18.75">
      <c r="A458" s="134"/>
      <c r="B458" s="8" t="s">
        <v>403</v>
      </c>
      <c r="C458" s="64">
        <v>0.22847482476671499</v>
      </c>
      <c r="D458" s="9">
        <v>1.16098606667711E-30</v>
      </c>
      <c r="E458" s="9">
        <v>11.6682145125645</v>
      </c>
      <c r="F458" s="9">
        <v>2472</v>
      </c>
      <c r="G458" s="9">
        <v>1097.89634496035</v>
      </c>
      <c r="H458" s="9">
        <v>0.25722869612523303</v>
      </c>
      <c r="I458" s="9">
        <v>1.11068353023227E-38</v>
      </c>
      <c r="J458" s="9">
        <v>13.234542973874801</v>
      </c>
      <c r="K458" s="9">
        <v>2472</v>
      </c>
      <c r="L458" s="9">
        <v>1061.1706178920099</v>
      </c>
      <c r="M458" s="67" t="str">
        <f t="shared" si="7"/>
        <v>log</v>
      </c>
    </row>
    <row r="459" spans="1:13" ht="18.75">
      <c r="A459" s="134"/>
      <c r="B459" s="8" t="s">
        <v>404</v>
      </c>
      <c r="C459" s="64">
        <v>0.25944400251449301</v>
      </c>
      <c r="D459" s="9">
        <v>5.2836790603941905E-38</v>
      </c>
      <c r="E459" s="9">
        <v>13.116814543758499</v>
      </c>
      <c r="F459" s="9">
        <v>2384</v>
      </c>
      <c r="G459" s="9">
        <v>1015.08503945521</v>
      </c>
      <c r="H459" s="9">
        <v>0.27607388087525903</v>
      </c>
      <c r="I459" s="9">
        <v>5.3648242222290803E-43</v>
      </c>
      <c r="J459" s="9">
        <v>14.024694605087999</v>
      </c>
      <c r="K459" s="9">
        <v>2384</v>
      </c>
      <c r="L459" s="9">
        <v>992.19332031642102</v>
      </c>
      <c r="M459" s="67" t="str">
        <f t="shared" si="7"/>
        <v>log</v>
      </c>
    </row>
    <row r="460" spans="1:13" ht="18.75">
      <c r="A460" s="134"/>
      <c r="B460" s="8" t="s">
        <v>405</v>
      </c>
      <c r="C460" s="64">
        <v>0.238242029323114</v>
      </c>
      <c r="D460" s="9">
        <v>1.6684071089785501E-31</v>
      </c>
      <c r="E460" s="9">
        <v>11.851069129106699</v>
      </c>
      <c r="F460" s="9">
        <v>2334</v>
      </c>
      <c r="G460" s="9">
        <v>1016.46434733828</v>
      </c>
      <c r="H460" s="9">
        <v>0.25161464186523602</v>
      </c>
      <c r="I460" s="9">
        <v>4.6433785205023802E-35</v>
      </c>
      <c r="J460" s="9">
        <v>12.559963493340501</v>
      </c>
      <c r="K460" s="9">
        <v>2334</v>
      </c>
      <c r="L460" s="9">
        <v>1000.18458669271</v>
      </c>
      <c r="M460" s="67" t="str">
        <f t="shared" si="7"/>
        <v>log</v>
      </c>
    </row>
    <row r="461" spans="1:13" ht="18.75">
      <c r="A461" s="134" t="s">
        <v>237</v>
      </c>
      <c r="B461" s="8" t="s">
        <v>382</v>
      </c>
      <c r="C461" s="64">
        <v>0.263980478204002</v>
      </c>
      <c r="D461" s="9">
        <v>3.2329917403780502E-42</v>
      </c>
      <c r="E461" s="9">
        <v>13.866597052140801</v>
      </c>
      <c r="F461" s="9">
        <v>2567</v>
      </c>
      <c r="G461" s="9">
        <v>1231.94546900206</v>
      </c>
      <c r="H461" s="9">
        <v>0.29636059673238402</v>
      </c>
      <c r="I461" s="9">
        <v>3.0278771279379E-53</v>
      </c>
      <c r="J461" s="9">
        <v>15.7215516951544</v>
      </c>
      <c r="K461" s="9">
        <v>2567</v>
      </c>
      <c r="L461" s="9">
        <v>1181.3472604306301</v>
      </c>
      <c r="M461" s="67" t="str">
        <f t="shared" si="7"/>
        <v>log</v>
      </c>
    </row>
    <row r="462" spans="1:13" ht="18.75">
      <c r="A462" s="134"/>
      <c r="B462" s="8" t="s">
        <v>383</v>
      </c>
      <c r="C462" s="64">
        <v>0.26333171685970802</v>
      </c>
      <c r="D462" s="9">
        <v>9.6010378015192502E-42</v>
      </c>
      <c r="E462" s="9">
        <v>13.784105077267601</v>
      </c>
      <c r="F462" s="9">
        <v>2550</v>
      </c>
      <c r="G462" s="9">
        <v>1215.5509391848</v>
      </c>
      <c r="H462" s="9">
        <v>0.27879093050968701</v>
      </c>
      <c r="I462" s="9">
        <v>8.8874931697947692E-47</v>
      </c>
      <c r="J462" s="9">
        <v>14.6594733435827</v>
      </c>
      <c r="K462" s="9">
        <v>2550</v>
      </c>
      <c r="L462" s="9">
        <v>1192.46544957366</v>
      </c>
      <c r="M462" s="67" t="str">
        <f t="shared" si="7"/>
        <v>log</v>
      </c>
    </row>
    <row r="463" spans="1:13" ht="18.75">
      <c r="A463" s="134"/>
      <c r="B463" s="8" t="s">
        <v>384</v>
      </c>
      <c r="C463" s="64">
        <v>0.28846005353391402</v>
      </c>
      <c r="D463" s="9">
        <v>1.9053081823449599E-48</v>
      </c>
      <c r="E463" s="9">
        <v>14.951431072400901</v>
      </c>
      <c r="F463" s="9">
        <v>2463</v>
      </c>
      <c r="G463" s="9">
        <v>1143.4938763319301</v>
      </c>
      <c r="H463" s="9">
        <v>0.29750108799802699</v>
      </c>
      <c r="I463" s="9">
        <v>1.4695182682203201E-51</v>
      </c>
      <c r="J463" s="9">
        <v>15.4647915645061</v>
      </c>
      <c r="K463" s="9">
        <v>2463</v>
      </c>
      <c r="L463" s="9">
        <v>1129.2085080530001</v>
      </c>
      <c r="M463" s="67" t="str">
        <f t="shared" si="7"/>
        <v>log</v>
      </c>
    </row>
    <row r="464" spans="1:13" ht="18.75">
      <c r="A464" s="134"/>
      <c r="B464" s="8" t="s">
        <v>385</v>
      </c>
      <c r="C464" s="64">
        <v>0.27839514817737498</v>
      </c>
      <c r="D464" s="9">
        <v>4.8272940376932197E-45</v>
      </c>
      <c r="E464" s="9">
        <v>14.373371391951</v>
      </c>
      <c r="F464" s="9">
        <v>2459</v>
      </c>
      <c r="G464" s="9">
        <v>1175.7945438178999</v>
      </c>
      <c r="H464" s="9">
        <v>0.28428805881451802</v>
      </c>
      <c r="I464" s="9">
        <v>5.6486387964061097E-47</v>
      </c>
      <c r="J464" s="9">
        <v>14.704068882751301</v>
      </c>
      <c r="K464" s="9">
        <v>2459</v>
      </c>
      <c r="L464" s="9">
        <v>1166.93273134895</v>
      </c>
      <c r="M464" s="67" t="str">
        <f t="shared" si="7"/>
        <v>log</v>
      </c>
    </row>
    <row r="465" spans="1:13" ht="18.75">
      <c r="A465" s="134"/>
      <c r="B465" s="8" t="s">
        <v>386</v>
      </c>
      <c r="C465" s="64">
        <v>0.263980478204002</v>
      </c>
      <c r="D465" s="9">
        <v>3.2329917403780502E-42</v>
      </c>
      <c r="E465" s="9">
        <v>13.866597052140801</v>
      </c>
      <c r="F465" s="9">
        <v>2567</v>
      </c>
      <c r="G465" s="9">
        <v>1231.94546900206</v>
      </c>
      <c r="H465" s="9">
        <v>0.29636059673238402</v>
      </c>
      <c r="I465" s="9">
        <v>3.0278771279379E-53</v>
      </c>
      <c r="J465" s="9">
        <v>15.7215516951544</v>
      </c>
      <c r="K465" s="9">
        <v>2567</v>
      </c>
      <c r="L465" s="9">
        <v>1181.3472604306301</v>
      </c>
      <c r="M465" s="67" t="str">
        <f t="shared" si="7"/>
        <v>log</v>
      </c>
    </row>
    <row r="466" spans="1:13" ht="18.75">
      <c r="A466" s="134"/>
      <c r="B466" s="8" t="s">
        <v>387</v>
      </c>
      <c r="C466" s="64">
        <v>0.26333171685970802</v>
      </c>
      <c r="D466" s="9">
        <v>9.6010378015192502E-42</v>
      </c>
      <c r="E466" s="9">
        <v>13.784105077267601</v>
      </c>
      <c r="F466" s="9">
        <v>2550</v>
      </c>
      <c r="G466" s="9">
        <v>1215.5509391848</v>
      </c>
      <c r="H466" s="9">
        <v>0.27879093050968701</v>
      </c>
      <c r="I466" s="9">
        <v>8.8874931697947692E-47</v>
      </c>
      <c r="J466" s="9">
        <v>14.6594733435827</v>
      </c>
      <c r="K466" s="9">
        <v>2550</v>
      </c>
      <c r="L466" s="9">
        <v>1192.46544957366</v>
      </c>
      <c r="M466" s="67" t="str">
        <f t="shared" si="7"/>
        <v>log</v>
      </c>
    </row>
    <row r="467" spans="1:13" ht="18.75">
      <c r="A467" s="134"/>
      <c r="B467" s="8" t="s">
        <v>388</v>
      </c>
      <c r="C467" s="64">
        <v>0.28846005353391402</v>
      </c>
      <c r="D467" s="9">
        <v>1.9053081823449599E-48</v>
      </c>
      <c r="E467" s="9">
        <v>14.951431072400901</v>
      </c>
      <c r="F467" s="9">
        <v>2463</v>
      </c>
      <c r="G467" s="9">
        <v>1143.4938763319301</v>
      </c>
      <c r="H467" s="9">
        <v>0.29750108799802699</v>
      </c>
      <c r="I467" s="9">
        <v>1.4695182682203201E-51</v>
      </c>
      <c r="J467" s="9">
        <v>15.4647915645061</v>
      </c>
      <c r="K467" s="9">
        <v>2463</v>
      </c>
      <c r="L467" s="9">
        <v>1129.2085080530001</v>
      </c>
      <c r="M467" s="67" t="str">
        <f t="shared" si="7"/>
        <v>log</v>
      </c>
    </row>
    <row r="468" spans="1:13" ht="18.75">
      <c r="A468" s="134"/>
      <c r="B468" s="8" t="s">
        <v>389</v>
      </c>
      <c r="C468" s="64">
        <v>0.27839514817737498</v>
      </c>
      <c r="D468" s="9">
        <v>4.8272940376932197E-45</v>
      </c>
      <c r="E468" s="9">
        <v>14.373371391951</v>
      </c>
      <c r="F468" s="9">
        <v>2459</v>
      </c>
      <c r="G468" s="9">
        <v>1175.7945438178999</v>
      </c>
      <c r="H468" s="9">
        <v>0.28428805881451802</v>
      </c>
      <c r="I468" s="9">
        <v>5.6486387964061097E-47</v>
      </c>
      <c r="J468" s="9">
        <v>14.704068882751301</v>
      </c>
      <c r="K468" s="9">
        <v>2459</v>
      </c>
      <c r="L468" s="9">
        <v>1166.93273134895</v>
      </c>
      <c r="M468" s="67" t="str">
        <f t="shared" si="7"/>
        <v>log</v>
      </c>
    </row>
    <row r="469" spans="1:13" ht="18.75">
      <c r="A469" s="134"/>
      <c r="B469" s="8" t="s">
        <v>390</v>
      </c>
      <c r="C469" s="64">
        <v>0.30360158299217899</v>
      </c>
      <c r="D469" s="9">
        <v>4.2843524240311701E-55</v>
      </c>
      <c r="E469" s="9">
        <v>16.021059718603698</v>
      </c>
      <c r="F469" s="9">
        <v>2528</v>
      </c>
      <c r="G469" s="9">
        <v>1139.49048267482</v>
      </c>
      <c r="H469" s="9">
        <v>0.33166233335650502</v>
      </c>
      <c r="I469" s="9">
        <v>5.0987354726083803E-66</v>
      </c>
      <c r="J469" s="9">
        <v>17.6762306445133</v>
      </c>
      <c r="K469" s="9">
        <v>2528</v>
      </c>
      <c r="L469" s="9">
        <v>1089.3174308366899</v>
      </c>
      <c r="M469" s="67" t="str">
        <f t="shared" si="7"/>
        <v>log</v>
      </c>
    </row>
    <row r="470" spans="1:13" ht="18.75">
      <c r="A470" s="134"/>
      <c r="B470" s="8" t="s">
        <v>391</v>
      </c>
      <c r="C470" s="64">
        <v>0.29927602845912599</v>
      </c>
      <c r="D470" s="9">
        <v>1.0249251812738599E-52</v>
      </c>
      <c r="E470" s="9">
        <v>15.648048370182799</v>
      </c>
      <c r="F470" s="9">
        <v>2489</v>
      </c>
      <c r="G470" s="9">
        <v>1113.2420680325899</v>
      </c>
      <c r="H470" s="9">
        <v>0.309679639438798</v>
      </c>
      <c r="I470" s="9">
        <v>1.6666896464653299E-56</v>
      </c>
      <c r="J470" s="9">
        <v>16.248647666250601</v>
      </c>
      <c r="K470" s="9">
        <v>2489</v>
      </c>
      <c r="L470" s="9">
        <v>1095.84762421496</v>
      </c>
      <c r="M470" s="67" t="str">
        <f t="shared" si="7"/>
        <v>log</v>
      </c>
    </row>
    <row r="471" spans="1:13" ht="18.75">
      <c r="A471" s="134"/>
      <c r="B471" s="8" t="s">
        <v>392</v>
      </c>
      <c r="C471" s="64">
        <v>0.24851638837578399</v>
      </c>
      <c r="D471" s="9">
        <v>1.7583702650156E-34</v>
      </c>
      <c r="E471" s="9">
        <v>12.445407360890099</v>
      </c>
      <c r="F471" s="9">
        <v>2353</v>
      </c>
      <c r="G471" s="9">
        <v>1101.2621935065799</v>
      </c>
      <c r="H471" s="9">
        <v>0.28381039322649299</v>
      </c>
      <c r="I471" s="9">
        <v>7.12405336598665E-45</v>
      </c>
      <c r="J471" s="9">
        <v>14.3573672101712</v>
      </c>
      <c r="K471" s="9">
        <v>2353</v>
      </c>
      <c r="L471" s="9">
        <v>1053.62551930011</v>
      </c>
      <c r="M471" s="67" t="str">
        <f t="shared" si="7"/>
        <v>log</v>
      </c>
    </row>
    <row r="472" spans="1:13" ht="18.75">
      <c r="A472" s="134"/>
      <c r="B472" s="8" t="s">
        <v>393</v>
      </c>
      <c r="C472" s="64">
        <v>0.27124617724774402</v>
      </c>
      <c r="D472" s="9">
        <v>9.6223856249965308E-41</v>
      </c>
      <c r="E472" s="9">
        <v>13.6263841025352</v>
      </c>
      <c r="F472" s="9">
        <v>2338</v>
      </c>
      <c r="G472" s="9">
        <v>1086.4391876802599</v>
      </c>
      <c r="H472" s="9">
        <v>0.29435868431537199</v>
      </c>
      <c r="I472" s="9">
        <v>5.4104485061137101E-48</v>
      </c>
      <c r="J472" s="9">
        <v>14.892917545700399</v>
      </c>
      <c r="K472" s="9">
        <v>2338</v>
      </c>
      <c r="L472" s="9">
        <v>1053.18488701356</v>
      </c>
      <c r="M472" s="67" t="str">
        <f t="shared" si="7"/>
        <v>log</v>
      </c>
    </row>
    <row r="473" spans="1:13" ht="18.75">
      <c r="A473" s="134"/>
      <c r="B473" s="8" t="s">
        <v>394</v>
      </c>
      <c r="C473" s="64">
        <v>0.316877818668444</v>
      </c>
      <c r="D473" s="9">
        <v>9.0260496308287403E-60</v>
      </c>
      <c r="E473" s="9">
        <v>16.7481232866004</v>
      </c>
      <c r="F473" s="9">
        <v>2513</v>
      </c>
      <c r="G473" s="9">
        <v>1093.87214448752</v>
      </c>
      <c r="H473" s="9">
        <v>0.33349247608162502</v>
      </c>
      <c r="I473" s="9">
        <v>2.1829782931483601E-66</v>
      </c>
      <c r="J473" s="9">
        <v>17.733092177686501</v>
      </c>
      <c r="K473" s="9">
        <v>2513</v>
      </c>
      <c r="L473" s="9">
        <v>1063.4795562290701</v>
      </c>
      <c r="M473" s="67" t="str">
        <f t="shared" si="7"/>
        <v>log</v>
      </c>
    </row>
    <row r="474" spans="1:13" ht="18.75">
      <c r="A474" s="134"/>
      <c r="B474" s="8" t="s">
        <v>395</v>
      </c>
      <c r="C474" s="64">
        <v>0.28468339036822599</v>
      </c>
      <c r="D474" s="9">
        <v>1.71169163068301E-47</v>
      </c>
      <c r="E474" s="9">
        <v>14.7890664530678</v>
      </c>
      <c r="F474" s="9">
        <v>2480</v>
      </c>
      <c r="G474" s="9">
        <v>1123.26649414128</v>
      </c>
      <c r="H474" s="9">
        <v>0.29997556122872998</v>
      </c>
      <c r="I474" s="9">
        <v>8.8274700933661006E-53</v>
      </c>
      <c r="J474" s="9">
        <v>15.659847193482801</v>
      </c>
      <c r="K474" s="9">
        <v>2480</v>
      </c>
      <c r="L474" s="9">
        <v>1099.00037148877</v>
      </c>
      <c r="M474" s="67" t="str">
        <f t="shared" si="7"/>
        <v>log</v>
      </c>
    </row>
    <row r="475" spans="1:13" ht="18.75">
      <c r="A475" s="134"/>
      <c r="B475" s="8" t="s">
        <v>396</v>
      </c>
      <c r="C475" s="64">
        <v>0.26486923213272801</v>
      </c>
      <c r="D475" s="9">
        <v>9.7543786037032804E-41</v>
      </c>
      <c r="E475" s="9">
        <v>13.612584213795399</v>
      </c>
      <c r="F475" s="9">
        <v>2456</v>
      </c>
      <c r="G475" s="9">
        <v>1155.61021140912</v>
      </c>
      <c r="H475" s="9">
        <v>0.26934591706428002</v>
      </c>
      <c r="I475" s="9">
        <v>4.0604930885032701E-42</v>
      </c>
      <c r="J475" s="9">
        <v>13.8604929048321</v>
      </c>
      <c r="K475" s="9">
        <v>2456</v>
      </c>
      <c r="L475" s="9">
        <v>1149.2802148963201</v>
      </c>
      <c r="M475" s="67" t="str">
        <f t="shared" si="7"/>
        <v>log</v>
      </c>
    </row>
    <row r="476" spans="1:13" ht="18.75">
      <c r="A476" s="134"/>
      <c r="B476" s="8" t="s">
        <v>397</v>
      </c>
      <c r="C476" s="64">
        <v>0.22609767749463999</v>
      </c>
      <c r="D476" s="9">
        <v>5.6082178606973002E-29</v>
      </c>
      <c r="E476" s="9">
        <v>11.321076169028601</v>
      </c>
      <c r="F476" s="9">
        <v>2379</v>
      </c>
      <c r="G476" s="9">
        <v>1161.6705109397401</v>
      </c>
      <c r="H476" s="9">
        <v>0.25437960081706101</v>
      </c>
      <c r="I476" s="9">
        <v>1.7651967187597E-36</v>
      </c>
      <c r="J476" s="9">
        <v>12.8293933403405</v>
      </c>
      <c r="K476" s="9">
        <v>2379</v>
      </c>
      <c r="L476" s="9">
        <v>1127.3259132262101</v>
      </c>
      <c r="M476" s="67" t="str">
        <f t="shared" si="7"/>
        <v>log</v>
      </c>
    </row>
    <row r="477" spans="1:13" ht="18.75">
      <c r="A477" s="134"/>
      <c r="B477" s="8" t="s">
        <v>398</v>
      </c>
      <c r="C477" s="64">
        <v>0.22327985295945199</v>
      </c>
      <c r="D477" s="9">
        <v>8.1241836081032796E-30</v>
      </c>
      <c r="E477" s="9">
        <v>11.4897256599328</v>
      </c>
      <c r="F477" s="9">
        <v>2516</v>
      </c>
      <c r="G477" s="9">
        <v>1238.2401058267101</v>
      </c>
      <c r="H477" s="9">
        <v>0.259466284833409</v>
      </c>
      <c r="I477" s="9">
        <v>5.0954425835411799E-40</v>
      </c>
      <c r="J477" s="9">
        <v>13.476296598123801</v>
      </c>
      <c r="K477" s="9">
        <v>2516</v>
      </c>
      <c r="L477" s="9">
        <v>1191.5146898046601</v>
      </c>
      <c r="M477" s="67" t="str">
        <f t="shared" si="7"/>
        <v>log</v>
      </c>
    </row>
    <row r="478" spans="1:13" ht="18.75">
      <c r="A478" s="134"/>
      <c r="B478" s="8" t="s">
        <v>399</v>
      </c>
      <c r="C478" s="64">
        <v>0.23631522074126701</v>
      </c>
      <c r="D478" s="9">
        <v>1.1101164245959099E-32</v>
      </c>
      <c r="E478" s="9">
        <v>12.079656760292099</v>
      </c>
      <c r="F478" s="9">
        <v>2467</v>
      </c>
      <c r="G478" s="9">
        <v>1175.22779882794</v>
      </c>
      <c r="H478" s="9">
        <v>0.25857038091646101</v>
      </c>
      <c r="I478" s="9">
        <v>5.2598901412194803E-39</v>
      </c>
      <c r="J478" s="9">
        <v>13.2950394632027</v>
      </c>
      <c r="K478" s="9">
        <v>2467</v>
      </c>
      <c r="L478" s="9">
        <v>1146.2571149856101</v>
      </c>
      <c r="M478" s="67" t="str">
        <f t="shared" si="7"/>
        <v>log</v>
      </c>
    </row>
    <row r="479" spans="1:13" ht="18.75">
      <c r="A479" s="134"/>
      <c r="B479" s="8" t="s">
        <v>400</v>
      </c>
      <c r="C479" s="64">
        <v>0.24350490782200901</v>
      </c>
      <c r="D479" s="9">
        <v>1.05330763585193E-32</v>
      </c>
      <c r="E479" s="9">
        <v>12.095351109375599</v>
      </c>
      <c r="F479" s="9">
        <v>2321</v>
      </c>
      <c r="G479" s="9">
        <v>1070.98754522949</v>
      </c>
      <c r="H479" s="9">
        <v>0.26495660832527301</v>
      </c>
      <c r="I479" s="9">
        <v>1.28355951756419E-38</v>
      </c>
      <c r="J479" s="9">
        <v>13.237867296895899</v>
      </c>
      <c r="K479" s="9">
        <v>2321</v>
      </c>
      <c r="L479" s="9">
        <v>1043.8952718379001</v>
      </c>
      <c r="M479" s="67" t="str">
        <f t="shared" si="7"/>
        <v>log</v>
      </c>
    </row>
    <row r="480" spans="1:13" ht="18.75">
      <c r="A480" s="134"/>
      <c r="B480" s="8" t="s">
        <v>401</v>
      </c>
      <c r="C480" s="64">
        <v>0.27805955127625398</v>
      </c>
      <c r="D480" s="9">
        <v>2.3670077921407701E-42</v>
      </c>
      <c r="E480" s="9">
        <v>13.9189187526433</v>
      </c>
      <c r="F480" s="9">
        <v>2312</v>
      </c>
      <c r="G480" s="9">
        <v>1056.7073476364901</v>
      </c>
      <c r="H480" s="9">
        <v>0.28833313170349201</v>
      </c>
      <c r="I480" s="9">
        <v>1.5221244169474598E-45</v>
      </c>
      <c r="J480" s="9">
        <v>14.4789144580895</v>
      </c>
      <c r="K480" s="9">
        <v>2312</v>
      </c>
      <c r="L480" s="9">
        <v>1042.06794365668</v>
      </c>
      <c r="M480" s="67" t="str">
        <f t="shared" si="7"/>
        <v>log</v>
      </c>
    </row>
    <row r="481" spans="1:13" ht="18.75">
      <c r="A481" s="134"/>
      <c r="B481" s="8" t="s">
        <v>402</v>
      </c>
      <c r="C481" s="64">
        <v>0.21883244263808099</v>
      </c>
      <c r="D481" s="9">
        <v>1.5783451362091599E-28</v>
      </c>
      <c r="E481" s="9">
        <v>11.217892108138701</v>
      </c>
      <c r="F481" s="9">
        <v>2502</v>
      </c>
      <c r="G481" s="9">
        <v>1227.0258840060201</v>
      </c>
      <c r="H481" s="9">
        <v>0.26132115965427399</v>
      </c>
      <c r="I481" s="9">
        <v>2.26047629773111E-40</v>
      </c>
      <c r="J481" s="9">
        <v>13.541836295051899</v>
      </c>
      <c r="K481" s="9">
        <v>2502</v>
      </c>
      <c r="L481" s="9">
        <v>1172.7889823997</v>
      </c>
      <c r="M481" s="67" t="str">
        <f t="shared" si="7"/>
        <v>log</v>
      </c>
    </row>
    <row r="482" spans="1:13" ht="18.75">
      <c r="A482" s="134"/>
      <c r="B482" s="8" t="s">
        <v>403</v>
      </c>
      <c r="C482" s="64">
        <v>0.248507239763125</v>
      </c>
      <c r="D482" s="9">
        <v>4.4211139592583998E-36</v>
      </c>
      <c r="E482" s="9">
        <v>12.745406466429399</v>
      </c>
      <c r="F482" s="9">
        <v>2468</v>
      </c>
      <c r="G482" s="9">
        <v>1162.10425390112</v>
      </c>
      <c r="H482" s="9">
        <v>0.27342097163559798</v>
      </c>
      <c r="I482" s="9">
        <v>1.33424269457252E-43</v>
      </c>
      <c r="J482" s="9">
        <v>14.1213745361918</v>
      </c>
      <c r="K482" s="9">
        <v>2468</v>
      </c>
      <c r="L482" s="9">
        <v>1127.6329567755699</v>
      </c>
      <c r="M482" s="67" t="str">
        <f t="shared" si="7"/>
        <v>log</v>
      </c>
    </row>
    <row r="483" spans="1:13" ht="18.75">
      <c r="A483" s="134"/>
      <c r="B483" s="8" t="s">
        <v>404</v>
      </c>
      <c r="C483" s="64">
        <v>0.276741724501952</v>
      </c>
      <c r="D483" s="9">
        <v>3.0676044237513698E-43</v>
      </c>
      <c r="E483" s="9">
        <v>14.067328558455999</v>
      </c>
      <c r="F483" s="9">
        <v>2386</v>
      </c>
      <c r="G483" s="9">
        <v>1082.530911373</v>
      </c>
      <c r="H483" s="9">
        <v>0.28706806918808397</v>
      </c>
      <c r="I483" s="9">
        <v>1.5632350227291101E-46</v>
      </c>
      <c r="J483" s="9">
        <v>14.638457519006</v>
      </c>
      <c r="K483" s="9">
        <v>2386</v>
      </c>
      <c r="L483" s="9">
        <v>1067.42698677931</v>
      </c>
      <c r="M483" s="67" t="str">
        <f t="shared" si="7"/>
        <v>log</v>
      </c>
    </row>
    <row r="484" spans="1:13" ht="18.75">
      <c r="A484" s="135"/>
      <c r="B484" s="69" t="s">
        <v>405</v>
      </c>
      <c r="C484" s="70">
        <v>0.24155729747774099</v>
      </c>
      <c r="D484" s="71">
        <v>2.2275301429265701E-32</v>
      </c>
      <c r="E484" s="71">
        <v>12.0287038504711</v>
      </c>
      <c r="F484" s="71">
        <v>2335</v>
      </c>
      <c r="G484" s="71">
        <v>1106.73508295794</v>
      </c>
      <c r="H484" s="71">
        <v>0.25622230195990497</v>
      </c>
      <c r="I484" s="71">
        <v>2.3798263723161201E-36</v>
      </c>
      <c r="J484" s="71">
        <v>12.8087144982503</v>
      </c>
      <c r="K484" s="71">
        <v>2335</v>
      </c>
      <c r="L484" s="71">
        <v>1088.54740261285</v>
      </c>
      <c r="M484" s="72" t="str">
        <f t="shared" si="7"/>
        <v>log</v>
      </c>
    </row>
  </sheetData>
  <mergeCells count="26">
    <mergeCell ref="A389:A412"/>
    <mergeCell ref="A413:A436"/>
    <mergeCell ref="A437:A460"/>
    <mergeCell ref="A461:A484"/>
    <mergeCell ref="B3:B4"/>
    <mergeCell ref="A269:A292"/>
    <mergeCell ref="A293:A316"/>
    <mergeCell ref="A317:A340"/>
    <mergeCell ref="A341:A364"/>
    <mergeCell ref="A365:A388"/>
    <mergeCell ref="A149:A172"/>
    <mergeCell ref="A173:A196"/>
    <mergeCell ref="A197:A220"/>
    <mergeCell ref="A221:A244"/>
    <mergeCell ref="A245:A268"/>
    <mergeCell ref="A29:A52"/>
    <mergeCell ref="A53:A76"/>
    <mergeCell ref="A77:A100"/>
    <mergeCell ref="A101:A124"/>
    <mergeCell ref="A125:A148"/>
    <mergeCell ref="A2:M2"/>
    <mergeCell ref="C3:G3"/>
    <mergeCell ref="H3:L3"/>
    <mergeCell ref="A3:A4"/>
    <mergeCell ref="A5:A28"/>
    <mergeCell ref="M3:M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39"/>
  <sheetViews>
    <sheetView workbookViewId="0"/>
  </sheetViews>
  <sheetFormatPr defaultColWidth="9" defaultRowHeight="15.75"/>
  <cols>
    <col min="1" max="1" width="9" style="50"/>
    <col min="2" max="2" width="32.28515625" style="51" customWidth="1"/>
    <col min="3" max="3" width="17.140625" style="52"/>
    <col min="4" max="8" width="17.140625" style="53"/>
    <col min="9" max="9" width="12.7109375" style="52" customWidth="1"/>
    <col min="10" max="10" width="14.85546875" style="53" customWidth="1"/>
    <col min="11" max="11" width="12.7109375" style="53" customWidth="1"/>
    <col min="12" max="14" width="15.85546875" style="53"/>
    <col min="15" max="15" width="17.140625" style="52"/>
    <col min="16" max="18" width="17.140625" style="53"/>
    <col min="19" max="19" width="14.7109375" style="53" customWidth="1"/>
    <col min="20" max="20" width="17.140625" style="53"/>
    <col min="21" max="21" width="10.140625" style="52" customWidth="1"/>
    <col min="22" max="25" width="9" style="53"/>
    <col min="26" max="26" width="9" style="54"/>
  </cols>
  <sheetData>
    <row r="1" spans="1:26" s="8" customFormat="1" ht="20.25">
      <c r="A1" s="1" t="s">
        <v>406</v>
      </c>
    </row>
    <row r="2" spans="1:26">
      <c r="C2" s="159" t="s">
        <v>246</v>
      </c>
      <c r="D2" s="160"/>
      <c r="E2" s="160"/>
      <c r="F2" s="160"/>
      <c r="G2" s="160"/>
      <c r="H2" s="160"/>
      <c r="I2" s="161" t="s">
        <v>302</v>
      </c>
      <c r="J2" s="162"/>
      <c r="K2" s="162"/>
      <c r="L2" s="162"/>
      <c r="M2" s="162"/>
      <c r="N2" s="162"/>
      <c r="O2" s="161" t="s">
        <v>407</v>
      </c>
      <c r="P2" s="162"/>
      <c r="Q2" s="162"/>
      <c r="R2" s="162"/>
      <c r="S2" s="162"/>
      <c r="T2" s="162"/>
      <c r="U2" s="161" t="s">
        <v>249</v>
      </c>
      <c r="V2" s="162"/>
      <c r="W2" s="162"/>
      <c r="X2" s="162"/>
      <c r="Y2" s="162"/>
      <c r="Z2" s="163"/>
    </row>
    <row r="3" spans="1:26">
      <c r="B3" s="51" t="s">
        <v>276</v>
      </c>
      <c r="C3" s="55" t="s">
        <v>408</v>
      </c>
      <c r="D3" s="50" t="s">
        <v>409</v>
      </c>
      <c r="E3" s="50" t="s">
        <v>410</v>
      </c>
      <c r="F3" s="50" t="s">
        <v>411</v>
      </c>
      <c r="G3" s="50" t="s">
        <v>412</v>
      </c>
      <c r="H3" s="50" t="s">
        <v>413</v>
      </c>
      <c r="I3" s="55" t="s">
        <v>408</v>
      </c>
      <c r="J3" s="50" t="s">
        <v>409</v>
      </c>
      <c r="K3" s="50" t="s">
        <v>410</v>
      </c>
      <c r="L3" s="50" t="s">
        <v>411</v>
      </c>
      <c r="M3" s="50" t="s">
        <v>412</v>
      </c>
      <c r="N3" s="50" t="s">
        <v>413</v>
      </c>
      <c r="O3" s="55" t="s">
        <v>408</v>
      </c>
      <c r="P3" s="50" t="s">
        <v>409</v>
      </c>
      <c r="Q3" s="50" t="s">
        <v>410</v>
      </c>
      <c r="R3" s="50" t="s">
        <v>411</v>
      </c>
      <c r="S3" s="50" t="s">
        <v>412</v>
      </c>
      <c r="T3" s="50" t="s">
        <v>413</v>
      </c>
      <c r="U3" s="55" t="s">
        <v>408</v>
      </c>
      <c r="V3" s="50" t="s">
        <v>409</v>
      </c>
      <c r="W3" s="50" t="s">
        <v>410</v>
      </c>
      <c r="X3" s="50" t="s">
        <v>411</v>
      </c>
      <c r="Y3" s="50" t="s">
        <v>412</v>
      </c>
      <c r="Z3" s="57" t="s">
        <v>413</v>
      </c>
    </row>
    <row r="4" spans="1:26" ht="18.75">
      <c r="A4" s="56" t="s">
        <v>414</v>
      </c>
      <c r="B4" s="51" t="s">
        <v>415</v>
      </c>
      <c r="C4" s="52">
        <v>0.36679878500000002</v>
      </c>
      <c r="D4" s="53">
        <v>0.36691030200000002</v>
      </c>
      <c r="E4" s="53">
        <v>0.36534011599999999</v>
      </c>
      <c r="F4" s="53">
        <v>0.368735021</v>
      </c>
      <c r="G4" s="53">
        <v>0.364786479</v>
      </c>
      <c r="H4" s="53">
        <v>0.36381998900000001</v>
      </c>
      <c r="I4" s="52">
        <v>1.9999999999999999E-157</v>
      </c>
      <c r="J4" s="53">
        <v>1.2503999999999999E-153</v>
      </c>
      <c r="K4" s="53">
        <v>1.6894000000000001E-148</v>
      </c>
      <c r="L4" s="53">
        <v>1.5729E-143</v>
      </c>
      <c r="M4" s="53">
        <v>8.0320999999999996E-125</v>
      </c>
      <c r="N4" s="53">
        <v>9.3848600000000004E-94</v>
      </c>
      <c r="O4" s="52">
        <v>27.72884513</v>
      </c>
      <c r="P4" s="53">
        <v>27.38866586</v>
      </c>
      <c r="Q4" s="53">
        <v>26.912108549999999</v>
      </c>
      <c r="R4" s="53">
        <v>26.471295529999999</v>
      </c>
      <c r="S4" s="53">
        <v>24.638811459999999</v>
      </c>
      <c r="T4" s="53">
        <v>21.29327305</v>
      </c>
      <c r="U4" s="52">
        <v>4946</v>
      </c>
      <c r="V4" s="53">
        <v>4822</v>
      </c>
      <c r="W4" s="53">
        <v>4702</v>
      </c>
      <c r="X4" s="53">
        <v>4453</v>
      </c>
      <c r="Y4" s="53">
        <v>3955</v>
      </c>
      <c r="Z4" s="54">
        <v>2972</v>
      </c>
    </row>
    <row r="5" spans="1:26" ht="18.75">
      <c r="A5" s="56" t="s">
        <v>414</v>
      </c>
      <c r="B5" s="51" t="s">
        <v>416</v>
      </c>
      <c r="C5" s="52">
        <v>7.5391228000000005E-2</v>
      </c>
      <c r="D5" s="53">
        <v>7.3617655000000004E-2</v>
      </c>
      <c r="E5" s="53">
        <v>7.5844154999999996E-2</v>
      </c>
      <c r="F5" s="53">
        <v>7.7382233999999994E-2</v>
      </c>
      <c r="G5" s="53">
        <v>7.1848771000000006E-2</v>
      </c>
      <c r="H5" s="53">
        <v>7.4067218000000004E-2</v>
      </c>
      <c r="I5" s="52">
        <v>1.1000000000000001E-7</v>
      </c>
      <c r="J5" s="53">
        <v>3.0758800000000001E-7</v>
      </c>
      <c r="K5" s="53">
        <v>1.9094299999999999E-7</v>
      </c>
      <c r="L5" s="53">
        <v>2.3254099999999999E-7</v>
      </c>
      <c r="M5" s="53">
        <v>6.0669000000000003E-6</v>
      </c>
      <c r="N5" s="53">
        <v>5.2756600000000002E-5</v>
      </c>
      <c r="O5" s="52">
        <v>5.3172321790000003</v>
      </c>
      <c r="P5" s="53">
        <v>5.1259648950000001</v>
      </c>
      <c r="Q5" s="53">
        <v>5.2157424619999997</v>
      </c>
      <c r="R5" s="53">
        <v>5.1793087419999999</v>
      </c>
      <c r="S5" s="53">
        <v>4.5301904190000002</v>
      </c>
      <c r="T5" s="53">
        <v>4.0489738849999997</v>
      </c>
      <c r="U5" s="52">
        <v>4946</v>
      </c>
      <c r="V5" s="53">
        <v>4822</v>
      </c>
      <c r="W5" s="53">
        <v>4702</v>
      </c>
      <c r="X5" s="53">
        <v>4453</v>
      </c>
      <c r="Y5" s="53">
        <v>3955</v>
      </c>
      <c r="Z5" s="54">
        <v>2972</v>
      </c>
    </row>
    <row r="6" spans="1:26" ht="18.75">
      <c r="A6" s="56" t="s">
        <v>414</v>
      </c>
      <c r="B6" s="51" t="s">
        <v>417</v>
      </c>
      <c r="C6" s="52">
        <v>7.7925920999999995E-2</v>
      </c>
      <c r="D6" s="53">
        <v>7.7097897999999998E-2</v>
      </c>
      <c r="E6" s="53">
        <v>7.6615297999999998E-2</v>
      </c>
      <c r="F6" s="53">
        <v>7.9457268999999997E-2</v>
      </c>
      <c r="G6" s="53">
        <v>8.3508077E-2</v>
      </c>
      <c r="H6" s="53">
        <v>6.2465223E-2</v>
      </c>
      <c r="I6" s="52">
        <v>4.06E-8</v>
      </c>
      <c r="J6" s="53">
        <v>8.2565899999999994E-8</v>
      </c>
      <c r="K6" s="53">
        <v>1.43233E-7</v>
      </c>
      <c r="L6" s="53">
        <v>1.0941700000000001E-7</v>
      </c>
      <c r="M6" s="53">
        <v>1.4360199999999999E-7</v>
      </c>
      <c r="N6" s="53">
        <v>6.5345099999999999E-4</v>
      </c>
      <c r="O6" s="52">
        <v>5.4970746879999997</v>
      </c>
      <c r="P6" s="53">
        <v>5.3697087589999999</v>
      </c>
      <c r="Q6" s="53">
        <v>5.2690849269999998</v>
      </c>
      <c r="R6" s="53">
        <v>5.3190647479999997</v>
      </c>
      <c r="S6" s="53">
        <v>5.270130022</v>
      </c>
      <c r="T6" s="53">
        <v>3.4120205819999998</v>
      </c>
      <c r="U6" s="52">
        <v>4946</v>
      </c>
      <c r="V6" s="53">
        <v>4822</v>
      </c>
      <c r="W6" s="53">
        <v>4702</v>
      </c>
      <c r="X6" s="53">
        <v>4453</v>
      </c>
      <c r="Y6" s="53">
        <v>3955</v>
      </c>
      <c r="Z6" s="54">
        <v>2972</v>
      </c>
    </row>
    <row r="7" spans="1:26" ht="18.75">
      <c r="A7" s="56" t="s">
        <v>414</v>
      </c>
      <c r="B7" s="51" t="s">
        <v>418</v>
      </c>
      <c r="C7" s="52">
        <v>-0.14820882699999999</v>
      </c>
      <c r="D7" s="53">
        <v>-0.145920782</v>
      </c>
      <c r="E7" s="53">
        <v>-0.14638163200000001</v>
      </c>
      <c r="F7" s="53">
        <v>-0.149863775</v>
      </c>
      <c r="G7" s="53">
        <v>-0.15860174399999999</v>
      </c>
      <c r="H7" s="53">
        <v>-0.159090604</v>
      </c>
      <c r="I7" s="52">
        <v>4.8999999999999999E-26</v>
      </c>
      <c r="J7" s="53">
        <v>1.0842499999999999E-24</v>
      </c>
      <c r="K7" s="53">
        <v>3.06079E-24</v>
      </c>
      <c r="L7" s="53">
        <v>4.3085500000000002E-24</v>
      </c>
      <c r="M7" s="53">
        <v>5.0886100000000002E-24</v>
      </c>
      <c r="N7" s="53">
        <v>1.62586E-18</v>
      </c>
      <c r="O7" s="52">
        <v>-10.61286235</v>
      </c>
      <c r="P7" s="53">
        <v>-10.31442932</v>
      </c>
      <c r="Q7" s="53">
        <v>-10.213532539999999</v>
      </c>
      <c r="R7" s="53">
        <v>-10.182674889999999</v>
      </c>
      <c r="S7" s="53">
        <v>-10.17340645</v>
      </c>
      <c r="T7" s="53">
        <v>-8.8379217269999994</v>
      </c>
      <c r="U7" s="52">
        <v>5015</v>
      </c>
      <c r="V7" s="53">
        <v>4890</v>
      </c>
      <c r="W7" s="53">
        <v>4764</v>
      </c>
      <c r="X7" s="53">
        <v>4513</v>
      </c>
      <c r="Y7" s="53">
        <v>4011</v>
      </c>
      <c r="Z7" s="54">
        <v>3008</v>
      </c>
    </row>
    <row r="8" spans="1:26" ht="18.75">
      <c r="A8" s="56" t="s">
        <v>414</v>
      </c>
      <c r="B8" s="51" t="s">
        <v>419</v>
      </c>
      <c r="C8" s="52">
        <v>-0.14820866099999999</v>
      </c>
      <c r="D8" s="53">
        <v>-0.14592061100000001</v>
      </c>
      <c r="E8" s="53">
        <v>-0.14638145699999999</v>
      </c>
      <c r="F8" s="53">
        <v>-0.14986359499999999</v>
      </c>
      <c r="G8" s="53">
        <v>-0.15860154100000001</v>
      </c>
      <c r="H8" s="53">
        <v>-0.15909010400000001</v>
      </c>
      <c r="I8" s="52">
        <v>4.8999999999999999E-26</v>
      </c>
      <c r="J8" s="53">
        <v>1.0843899999999999E-24</v>
      </c>
      <c r="K8" s="53">
        <v>3.0611799999999999E-24</v>
      </c>
      <c r="L8" s="53">
        <v>4.3090900000000001E-24</v>
      </c>
      <c r="M8" s="53">
        <v>5.0892900000000003E-24</v>
      </c>
      <c r="N8" s="53">
        <v>1.62627E-18</v>
      </c>
      <c r="O8" s="52">
        <v>-10.61285019</v>
      </c>
      <c r="P8" s="53">
        <v>-10.314416919999999</v>
      </c>
      <c r="Q8" s="53">
        <v>-10.21352003</v>
      </c>
      <c r="R8" s="53">
        <v>-10.182662369999999</v>
      </c>
      <c r="S8" s="53">
        <v>-10.173393109999999</v>
      </c>
      <c r="T8" s="53">
        <v>-8.8378932250000002</v>
      </c>
      <c r="U8" s="52">
        <v>5015</v>
      </c>
      <c r="V8" s="53">
        <v>4890</v>
      </c>
      <c r="W8" s="53">
        <v>4764</v>
      </c>
      <c r="X8" s="53">
        <v>4513</v>
      </c>
      <c r="Y8" s="53">
        <v>4011</v>
      </c>
      <c r="Z8" s="54">
        <v>3008</v>
      </c>
    </row>
    <row r="9" spans="1:26" ht="18.75">
      <c r="A9" s="56" t="s">
        <v>414</v>
      </c>
      <c r="B9" s="51" t="s">
        <v>420</v>
      </c>
      <c r="C9" s="52">
        <v>-6.3321535999999998E-2</v>
      </c>
      <c r="D9" s="53">
        <v>-6.3297339999999994E-2</v>
      </c>
      <c r="E9" s="53">
        <v>-6.5361629000000004E-2</v>
      </c>
      <c r="F9" s="53">
        <v>-6.4654750999999996E-2</v>
      </c>
      <c r="G9" s="53">
        <v>-5.7591527000000003E-2</v>
      </c>
      <c r="H9" s="53">
        <v>-7.6910185000000006E-2</v>
      </c>
      <c r="I9" s="52">
        <v>3.3899999999999997E-5</v>
      </c>
      <c r="J9" s="53">
        <v>4.3717600000000003E-5</v>
      </c>
      <c r="K9" s="53">
        <v>3.03982E-5</v>
      </c>
      <c r="L9" s="53">
        <v>5.9805700000000002E-5</v>
      </c>
      <c r="M9" s="53">
        <v>7.4884699999999997E-4</v>
      </c>
      <c r="N9" s="53">
        <v>9.1546399999999995E-5</v>
      </c>
      <c r="O9" s="52">
        <v>-4.1499633490000001</v>
      </c>
      <c r="P9" s="53">
        <v>-4.0912505369999996</v>
      </c>
      <c r="Q9" s="53">
        <v>-4.1751871930000002</v>
      </c>
      <c r="R9" s="53">
        <v>-4.0180442550000004</v>
      </c>
      <c r="S9" s="53">
        <v>-3.3740892119999999</v>
      </c>
      <c r="T9" s="53">
        <v>-3.918158392</v>
      </c>
      <c r="U9" s="52">
        <v>4278</v>
      </c>
      <c r="V9" s="53">
        <v>4161</v>
      </c>
      <c r="W9" s="53">
        <v>4063</v>
      </c>
      <c r="X9" s="53">
        <v>3846</v>
      </c>
      <c r="Y9" s="53">
        <v>3421</v>
      </c>
      <c r="Z9" s="54">
        <v>2580</v>
      </c>
    </row>
    <row r="10" spans="1:26" ht="18.75">
      <c r="A10" s="56" t="s">
        <v>414</v>
      </c>
      <c r="B10" s="51" t="s">
        <v>421</v>
      </c>
      <c r="C10" s="52">
        <v>-0.16158083000000001</v>
      </c>
      <c r="D10" s="53">
        <v>-0.16073559000000001</v>
      </c>
      <c r="E10" s="53">
        <v>-0.158721691</v>
      </c>
      <c r="F10" s="53">
        <v>-0.17128133500000001</v>
      </c>
      <c r="G10" s="53">
        <v>-0.158159568</v>
      </c>
      <c r="H10" s="53">
        <v>-0.170782604</v>
      </c>
      <c r="I10" s="52">
        <v>1.0699999999999999E-30</v>
      </c>
      <c r="J10" s="53">
        <v>1.13076E-29</v>
      </c>
      <c r="K10" s="53">
        <v>2.90728E-28</v>
      </c>
      <c r="L10" s="53">
        <v>4.5453099999999998E-31</v>
      </c>
      <c r="M10" s="53">
        <v>6.8064400000000003E-24</v>
      </c>
      <c r="N10" s="53">
        <v>3.9014100000000003E-21</v>
      </c>
      <c r="O10" s="52">
        <v>-11.594979500000001</v>
      </c>
      <c r="P10" s="53">
        <v>-11.388077790000001</v>
      </c>
      <c r="Q10" s="53">
        <v>-11.095905370000001</v>
      </c>
      <c r="R10" s="53">
        <v>-11.679077339999999</v>
      </c>
      <c r="S10" s="53">
        <v>-10.144314619999999</v>
      </c>
      <c r="T10" s="53">
        <v>-9.5062715030000007</v>
      </c>
      <c r="U10" s="52">
        <v>5015</v>
      </c>
      <c r="V10" s="53">
        <v>4890</v>
      </c>
      <c r="W10" s="53">
        <v>4764</v>
      </c>
      <c r="X10" s="53">
        <v>4513</v>
      </c>
      <c r="Y10" s="53">
        <v>4011</v>
      </c>
      <c r="Z10" s="54">
        <v>3008</v>
      </c>
    </row>
    <row r="11" spans="1:26" ht="31.5">
      <c r="A11" s="56" t="s">
        <v>414</v>
      </c>
      <c r="B11" s="51" t="s">
        <v>422</v>
      </c>
      <c r="C11" s="52">
        <v>0.52041983999999997</v>
      </c>
      <c r="D11" s="53">
        <v>0.52043935699999999</v>
      </c>
      <c r="E11" s="53">
        <v>0.51940272700000001</v>
      </c>
      <c r="F11" s="53">
        <v>0.51898382600000004</v>
      </c>
      <c r="G11" s="53">
        <v>0.51695839300000002</v>
      </c>
      <c r="H11" s="53">
        <v>0.52554061799999996</v>
      </c>
      <c r="I11" s="52">
        <v>0</v>
      </c>
      <c r="J11" s="53">
        <v>0</v>
      </c>
      <c r="K11" s="53">
        <v>0</v>
      </c>
      <c r="L11" s="53" t="s">
        <v>423</v>
      </c>
      <c r="M11" s="53">
        <v>3.6326999999999999E-273</v>
      </c>
      <c r="N11" s="53">
        <v>2.063E-213</v>
      </c>
      <c r="O11" s="52">
        <v>43.159553709999997</v>
      </c>
      <c r="P11" s="53">
        <v>42.620470779999998</v>
      </c>
      <c r="Q11" s="53">
        <v>41.952997920000001</v>
      </c>
      <c r="R11" s="53">
        <v>40.787780650000002</v>
      </c>
      <c r="S11" s="53">
        <v>38.24747919</v>
      </c>
      <c r="T11" s="53">
        <v>33.879250669999998</v>
      </c>
      <c r="U11" s="52">
        <v>5015</v>
      </c>
      <c r="V11" s="53">
        <v>4890</v>
      </c>
      <c r="W11" s="53">
        <v>4764</v>
      </c>
      <c r="X11" s="53">
        <v>4513</v>
      </c>
      <c r="Y11" s="53">
        <v>4011</v>
      </c>
      <c r="Z11" s="54">
        <v>3008</v>
      </c>
    </row>
    <row r="12" spans="1:26" ht="31.5">
      <c r="A12" s="56" t="s">
        <v>414</v>
      </c>
      <c r="B12" s="51" t="s">
        <v>291</v>
      </c>
      <c r="C12" s="52">
        <v>-8.7905757000000001E-2</v>
      </c>
      <c r="D12" s="53">
        <v>-8.7716134000000001E-2</v>
      </c>
      <c r="E12" s="53">
        <v>-8.3918504000000005E-2</v>
      </c>
      <c r="F12" s="53">
        <v>-9.6014402999999998E-2</v>
      </c>
      <c r="G12" s="53">
        <v>-8.6723079999999994E-2</v>
      </c>
      <c r="H12" s="53">
        <v>-8.666749E-2</v>
      </c>
      <c r="I12" s="52">
        <v>1.5900000000000001E-9</v>
      </c>
      <c r="J12" s="53">
        <v>2.7680399999999999E-9</v>
      </c>
      <c r="K12" s="53">
        <v>1.9633699999999999E-8</v>
      </c>
      <c r="L12" s="53">
        <v>3.9935000000000002E-10</v>
      </c>
      <c r="M12" s="53">
        <v>9.9993599999999994E-8</v>
      </c>
      <c r="N12" s="53">
        <v>3.9830200000000004E-6</v>
      </c>
      <c r="O12" s="52">
        <v>-6.0467167110000002</v>
      </c>
      <c r="P12" s="53">
        <v>-5.9566174109999999</v>
      </c>
      <c r="Q12" s="53">
        <v>-5.625448435</v>
      </c>
      <c r="R12" s="53">
        <v>-6.2691614270000002</v>
      </c>
      <c r="S12" s="53">
        <v>-5.337159378</v>
      </c>
      <c r="T12" s="53">
        <v>-4.6213826420000004</v>
      </c>
      <c r="U12" s="52">
        <v>4695</v>
      </c>
      <c r="V12" s="53">
        <v>4576</v>
      </c>
      <c r="W12" s="53">
        <v>4462</v>
      </c>
      <c r="X12" s="53">
        <v>4224</v>
      </c>
      <c r="Y12" s="53">
        <v>3759</v>
      </c>
      <c r="Z12" s="54">
        <v>2822</v>
      </c>
    </row>
    <row r="13" spans="1:26" ht="18.75">
      <c r="A13" s="56" t="s">
        <v>414</v>
      </c>
      <c r="B13" s="51" t="s">
        <v>424</v>
      </c>
      <c r="C13" s="52">
        <v>-0.14672507100000001</v>
      </c>
      <c r="D13" s="53">
        <v>-0.147129655</v>
      </c>
      <c r="E13" s="53">
        <v>-0.140499337</v>
      </c>
      <c r="F13" s="53">
        <v>-0.14014670700000001</v>
      </c>
      <c r="G13" s="53">
        <v>-0.14593878599999999</v>
      </c>
      <c r="H13" s="53">
        <v>-0.138458891</v>
      </c>
      <c r="I13" s="52">
        <v>1.6300000000000001E-17</v>
      </c>
      <c r="J13" s="53">
        <v>3.4457300000000002E-17</v>
      </c>
      <c r="K13" s="53">
        <v>1.8751500000000001E-15</v>
      </c>
      <c r="L13" s="53">
        <v>1.17477E-14</v>
      </c>
      <c r="M13" s="53">
        <v>3.14472E-14</v>
      </c>
      <c r="N13" s="53">
        <v>5.39145E-10</v>
      </c>
      <c r="O13" s="52">
        <v>-8.5647162380000008</v>
      </c>
      <c r="P13" s="53">
        <v>-8.4773568630000007</v>
      </c>
      <c r="Q13" s="53">
        <v>-7.989751622</v>
      </c>
      <c r="R13" s="53">
        <v>-7.7578309799999996</v>
      </c>
      <c r="S13" s="53">
        <v>-7.6339762909999997</v>
      </c>
      <c r="T13" s="53">
        <v>-6.2382072759999998</v>
      </c>
      <c r="U13" s="52">
        <v>3334</v>
      </c>
      <c r="V13" s="53">
        <v>3248</v>
      </c>
      <c r="W13" s="53">
        <v>3170</v>
      </c>
      <c r="X13" s="53">
        <v>3004</v>
      </c>
      <c r="Y13" s="53">
        <v>2678</v>
      </c>
      <c r="Z13" s="54">
        <v>1991</v>
      </c>
    </row>
    <row r="14" spans="1:26" ht="18.75">
      <c r="A14" s="56" t="s">
        <v>414</v>
      </c>
      <c r="B14" s="51" t="s">
        <v>425</v>
      </c>
      <c r="C14" s="52">
        <v>-0.154890314</v>
      </c>
      <c r="D14" s="53">
        <v>-0.15404209329201499</v>
      </c>
      <c r="E14" s="53">
        <v>-0.15515121993629799</v>
      </c>
      <c r="F14" s="53">
        <v>-0.153931455513071</v>
      </c>
      <c r="G14" s="53">
        <v>-0.15375620182140301</v>
      </c>
      <c r="H14" s="53">
        <v>-0.13133337434909001</v>
      </c>
      <c r="I14" s="52">
        <v>3.2699999999999999E-26</v>
      </c>
      <c r="J14" s="53">
        <v>2.4897047309420602E-25</v>
      </c>
      <c r="K14" s="53">
        <v>4.6075207700024798E-25</v>
      </c>
      <c r="L14" s="53">
        <v>1.7755213980129701E-23</v>
      </c>
      <c r="M14" s="53">
        <v>5.3080366803485197E-21</v>
      </c>
      <c r="N14" s="53">
        <v>3.8414624370269499E-12</v>
      </c>
      <c r="O14" s="52">
        <v>-10.656592</v>
      </c>
      <c r="P14" s="53">
        <v>-10.4629319498382</v>
      </c>
      <c r="Q14" s="53">
        <v>-10.404688291906201</v>
      </c>
      <c r="R14" s="53">
        <v>-10.045622127330001</v>
      </c>
      <c r="S14" s="53">
        <v>-9.4600591048938707</v>
      </c>
      <c r="T14" s="53">
        <v>-6.9738322739724099</v>
      </c>
      <c r="U14" s="52">
        <v>4620</v>
      </c>
      <c r="V14" s="53">
        <v>4504</v>
      </c>
      <c r="W14" s="53">
        <v>4389</v>
      </c>
      <c r="X14" s="53">
        <v>4158</v>
      </c>
      <c r="Y14" s="53">
        <v>3696</v>
      </c>
      <c r="Z14" s="54">
        <v>2771</v>
      </c>
    </row>
    <row r="15" spans="1:26" ht="18.75">
      <c r="A15" s="56" t="s">
        <v>414</v>
      </c>
      <c r="B15" s="51" t="s">
        <v>426</v>
      </c>
      <c r="C15" s="52">
        <v>0.14908030790422699</v>
      </c>
      <c r="D15" s="53">
        <v>0.14666162662392301</v>
      </c>
      <c r="E15" s="53">
        <v>0.142940132893634</v>
      </c>
      <c r="F15" s="53">
        <v>0.141395501387408</v>
      </c>
      <c r="G15" s="53">
        <v>0.15843143089241399</v>
      </c>
      <c r="H15" s="53">
        <v>0.14584457523709499</v>
      </c>
      <c r="I15" s="52">
        <v>4.1249688641325497E-12</v>
      </c>
      <c r="J15" s="53">
        <v>1.6681204439714099E-11</v>
      </c>
      <c r="K15" s="53">
        <v>9.4248050648794896E-11</v>
      </c>
      <c r="L15" s="53">
        <v>4.5397181731298601E-10</v>
      </c>
      <c r="M15" s="53">
        <v>4.2776920146237499E-11</v>
      </c>
      <c r="N15" s="53">
        <v>1.5120339525996199E-7</v>
      </c>
      <c r="O15" s="52">
        <v>6.9727837293034396</v>
      </c>
      <c r="P15" s="53">
        <v>6.7700402357349603</v>
      </c>
      <c r="Q15" s="53">
        <v>6.5102656826302603</v>
      </c>
      <c r="R15" s="53">
        <v>6.2666624324889098</v>
      </c>
      <c r="S15" s="53">
        <v>6.6372233078807898</v>
      </c>
      <c r="T15" s="53">
        <v>5.2804665993342104</v>
      </c>
      <c r="U15" s="52">
        <v>2139</v>
      </c>
      <c r="V15" s="53">
        <v>2085</v>
      </c>
      <c r="W15" s="53">
        <v>2032</v>
      </c>
      <c r="X15" s="53">
        <v>1925</v>
      </c>
      <c r="Y15" s="53">
        <v>1711</v>
      </c>
      <c r="Z15" s="54">
        <v>1283</v>
      </c>
    </row>
    <row r="16" spans="1:26" ht="18.75">
      <c r="A16" s="56" t="s">
        <v>414</v>
      </c>
      <c r="B16" s="51" t="s">
        <v>427</v>
      </c>
      <c r="C16" s="52">
        <v>0.35449259599999999</v>
      </c>
      <c r="D16" s="53">
        <v>0.35410898499999999</v>
      </c>
      <c r="E16" s="53">
        <v>0.35142416900000001</v>
      </c>
      <c r="F16" s="53">
        <v>0.35010681399999999</v>
      </c>
      <c r="G16" s="53">
        <v>0.34318501299999998</v>
      </c>
      <c r="H16" s="53">
        <v>0.35115897800000001</v>
      </c>
      <c r="I16" s="52">
        <v>3.1399999999999998E-77</v>
      </c>
      <c r="J16" s="53">
        <v>6.7800000000000002E-75</v>
      </c>
      <c r="K16" s="53">
        <v>8.0399999999999998E-72</v>
      </c>
      <c r="L16" s="53">
        <v>3.4799999999999998E-68</v>
      </c>
      <c r="M16" s="53">
        <v>1.16E-57</v>
      </c>
      <c r="N16" s="53">
        <v>7.2599999999999996E-47</v>
      </c>
      <c r="O16" s="52">
        <v>19.24533374</v>
      </c>
      <c r="P16" s="53">
        <v>18.9435313</v>
      </c>
      <c r="Q16" s="53">
        <v>18.5303307</v>
      </c>
      <c r="R16" s="53">
        <v>18.037662269999998</v>
      </c>
      <c r="S16" s="53">
        <v>16.522871469999998</v>
      </c>
      <c r="T16" s="53">
        <v>14.86515676</v>
      </c>
      <c r="U16" s="52">
        <v>2577</v>
      </c>
      <c r="V16" s="53">
        <v>2503</v>
      </c>
      <c r="W16" s="53">
        <v>2437</v>
      </c>
      <c r="X16" s="53">
        <v>2329</v>
      </c>
      <c r="Y16" s="53">
        <v>2045</v>
      </c>
      <c r="Z16" s="54">
        <v>1571</v>
      </c>
    </row>
    <row r="17" spans="1:26" ht="18.75">
      <c r="A17" s="56" t="s">
        <v>414</v>
      </c>
      <c r="B17" s="51" t="s">
        <v>428</v>
      </c>
      <c r="C17" s="52">
        <v>0.41378818499999998</v>
      </c>
      <c r="D17" s="53">
        <v>0.41588597700000002</v>
      </c>
      <c r="E17" s="53">
        <v>0.411488044</v>
      </c>
      <c r="F17" s="53">
        <v>0.41224125</v>
      </c>
      <c r="G17" s="53">
        <v>0.40438598199999998</v>
      </c>
      <c r="H17" s="53">
        <v>0.40694999799999998</v>
      </c>
      <c r="I17" s="52">
        <v>1.9300000000000002E-105</v>
      </c>
      <c r="J17" s="53">
        <v>1.53E-103</v>
      </c>
      <c r="K17" s="53">
        <v>1.1899999999999999E-98</v>
      </c>
      <c r="L17" s="53">
        <v>1.16E-94</v>
      </c>
      <c r="M17" s="53">
        <v>4.6500000000000001E-80</v>
      </c>
      <c r="N17" s="53">
        <v>6.2699999999999996E-63</v>
      </c>
      <c r="O17" s="52">
        <v>22.875796449999999</v>
      </c>
      <c r="P17" s="53">
        <v>22.67726029</v>
      </c>
      <c r="Q17" s="53">
        <v>22.09959838</v>
      </c>
      <c r="R17" s="53">
        <v>21.643398659999999</v>
      </c>
      <c r="S17" s="53">
        <v>19.827886759999998</v>
      </c>
      <c r="T17" s="53">
        <v>17.534031070000001</v>
      </c>
      <c r="U17" s="52">
        <v>2533</v>
      </c>
      <c r="V17" s="53">
        <v>2459</v>
      </c>
      <c r="W17" s="53">
        <v>2396</v>
      </c>
      <c r="X17" s="53">
        <v>2288</v>
      </c>
      <c r="Y17" s="53">
        <v>2011</v>
      </c>
      <c r="Z17" s="54">
        <v>1549</v>
      </c>
    </row>
    <row r="18" spans="1:26" ht="18.75">
      <c r="A18" s="56" t="s">
        <v>414</v>
      </c>
      <c r="B18" s="51" t="s">
        <v>429</v>
      </c>
      <c r="C18" s="52">
        <v>0.28442762900000002</v>
      </c>
      <c r="D18" s="53">
        <v>0.28392544199999997</v>
      </c>
      <c r="E18" s="53">
        <v>0.28441607400000002</v>
      </c>
      <c r="F18" s="53">
        <v>0.29208244500000002</v>
      </c>
      <c r="G18" s="53">
        <v>0.28167225899999998</v>
      </c>
      <c r="H18" s="53">
        <v>0.301959535</v>
      </c>
      <c r="I18" s="52">
        <v>3.6699999999999999E-48</v>
      </c>
      <c r="J18" s="53">
        <v>1.2399999999999999E-46</v>
      </c>
      <c r="K18" s="53">
        <v>1.23E-45</v>
      </c>
      <c r="L18" s="53">
        <v>4.62E-46</v>
      </c>
      <c r="M18" s="53">
        <v>7.5999999999999999E-38</v>
      </c>
      <c r="N18" s="53">
        <v>6.8000000000000001E-34</v>
      </c>
      <c r="O18" s="52">
        <v>14.896238009999999</v>
      </c>
      <c r="P18" s="53">
        <v>14.64779557</v>
      </c>
      <c r="Q18" s="53">
        <v>14.48518705</v>
      </c>
      <c r="R18" s="53">
        <v>14.57305206</v>
      </c>
      <c r="S18" s="53">
        <v>13.131604980000001</v>
      </c>
      <c r="T18" s="53">
        <v>12.43400463</v>
      </c>
      <c r="U18" s="52">
        <v>2521</v>
      </c>
      <c r="V18" s="53">
        <v>2447</v>
      </c>
      <c r="W18" s="53">
        <v>2384</v>
      </c>
      <c r="X18" s="53">
        <v>2277</v>
      </c>
      <c r="Y18" s="53">
        <v>2001</v>
      </c>
      <c r="Z18" s="54">
        <v>1541</v>
      </c>
    </row>
    <row r="19" spans="1:26" ht="18.75">
      <c r="A19" s="56" t="s">
        <v>414</v>
      </c>
      <c r="B19" s="51" t="s">
        <v>430</v>
      </c>
      <c r="C19" s="52">
        <v>0.38491327600000003</v>
      </c>
      <c r="D19" s="53">
        <v>0.383589448</v>
      </c>
      <c r="E19" s="53">
        <v>0.38036160099999999</v>
      </c>
      <c r="F19" s="53">
        <v>0.38331559199999998</v>
      </c>
      <c r="G19" s="53">
        <v>0.37134819899999999</v>
      </c>
      <c r="H19" s="53">
        <v>0.38580598700000002</v>
      </c>
      <c r="I19" s="52">
        <v>2.7299999999999999E-91</v>
      </c>
      <c r="J19" s="53">
        <v>4.2699999999999999E-88</v>
      </c>
      <c r="K19" s="53">
        <v>2.35E-84</v>
      </c>
      <c r="L19" s="53">
        <v>7.7199999999999996E-82</v>
      </c>
      <c r="M19" s="53">
        <v>1.48E-67</v>
      </c>
      <c r="N19" s="53">
        <v>1.56E-56</v>
      </c>
      <c r="O19" s="52">
        <v>21.105138849999999</v>
      </c>
      <c r="P19" s="53">
        <v>20.71825561</v>
      </c>
      <c r="Q19" s="53">
        <v>20.248710849999998</v>
      </c>
      <c r="R19" s="53">
        <v>19.950984829999999</v>
      </c>
      <c r="S19" s="53">
        <v>18.03312773</v>
      </c>
      <c r="T19" s="53">
        <v>16.506260050000002</v>
      </c>
      <c r="U19" s="52">
        <v>2561</v>
      </c>
      <c r="V19" s="53">
        <v>2488</v>
      </c>
      <c r="W19" s="53">
        <v>2424</v>
      </c>
      <c r="X19" s="53">
        <v>2311</v>
      </c>
      <c r="Y19" s="53">
        <v>2033</v>
      </c>
      <c r="Z19" s="54">
        <v>1558</v>
      </c>
    </row>
    <row r="20" spans="1:26" ht="18.75">
      <c r="A20" s="56" t="s">
        <v>414</v>
      </c>
      <c r="B20" s="51" t="s">
        <v>431</v>
      </c>
      <c r="C20" s="52">
        <v>0.420927092</v>
      </c>
      <c r="D20" s="53">
        <v>0.42127369399999998</v>
      </c>
      <c r="E20" s="53">
        <v>0.41823982199999998</v>
      </c>
      <c r="F20" s="53">
        <v>0.41352673099999998</v>
      </c>
      <c r="G20" s="53">
        <v>0.41914712900000001</v>
      </c>
      <c r="H20" s="53">
        <v>0.42872555400000001</v>
      </c>
      <c r="I20" s="52">
        <v>8.3399999999999995E-108</v>
      </c>
      <c r="J20" s="53">
        <v>6.1599999999999996E-105</v>
      </c>
      <c r="K20" s="53">
        <v>8.5099999999999995E-101</v>
      </c>
      <c r="L20" s="53">
        <v>9.5400000000000004E-94</v>
      </c>
      <c r="M20" s="53">
        <v>2.25E-85</v>
      </c>
      <c r="N20" s="53">
        <v>4.8399999999999996E-69</v>
      </c>
      <c r="O20" s="52">
        <v>23.178729780000001</v>
      </c>
      <c r="P20" s="53">
        <v>22.8647037</v>
      </c>
      <c r="Q20" s="53">
        <v>22.38259356</v>
      </c>
      <c r="R20" s="53">
        <v>21.543622150000001</v>
      </c>
      <c r="S20" s="53">
        <v>20.568374420000001</v>
      </c>
      <c r="T20" s="53">
        <v>18.49530305</v>
      </c>
      <c r="U20" s="52">
        <v>2495</v>
      </c>
      <c r="V20" s="53">
        <v>2423</v>
      </c>
      <c r="W20" s="53">
        <v>2363</v>
      </c>
      <c r="X20" s="53">
        <v>2250</v>
      </c>
      <c r="Y20" s="53">
        <v>1985</v>
      </c>
      <c r="Z20" s="54">
        <v>1519</v>
      </c>
    </row>
    <row r="21" spans="1:26" ht="18.75">
      <c r="A21" s="56" t="s">
        <v>414</v>
      </c>
      <c r="B21" s="51" t="s">
        <v>432</v>
      </c>
      <c r="C21" s="52">
        <v>0.31215079400000001</v>
      </c>
      <c r="D21" s="53">
        <v>0.30734215100000001</v>
      </c>
      <c r="E21" s="53">
        <v>0.30946638900000001</v>
      </c>
      <c r="F21" s="53">
        <v>0.32034219800000002</v>
      </c>
      <c r="G21" s="53">
        <v>0.30509850399999999</v>
      </c>
      <c r="H21" s="53">
        <v>0.31818658399999999</v>
      </c>
      <c r="I21" s="52">
        <v>4.5400000000000001E-57</v>
      </c>
      <c r="J21" s="53">
        <v>9.7799999999999997E-54</v>
      </c>
      <c r="K21" s="53">
        <v>3.5500000000000001E-53</v>
      </c>
      <c r="L21" s="53">
        <v>1.8400000000000001E-54</v>
      </c>
      <c r="M21" s="53">
        <v>1.2000000000000001E-43</v>
      </c>
      <c r="N21" s="53">
        <v>8.8500000000000003E-37</v>
      </c>
      <c r="O21" s="52">
        <v>16.339471620000001</v>
      </c>
      <c r="P21" s="53">
        <v>15.825746130000001</v>
      </c>
      <c r="Q21" s="53">
        <v>15.746158019999999</v>
      </c>
      <c r="R21" s="53">
        <v>15.97259691</v>
      </c>
      <c r="S21" s="53">
        <v>14.201626510000001</v>
      </c>
      <c r="T21" s="53">
        <v>13.016210600000001</v>
      </c>
      <c r="U21" s="52">
        <v>2473</v>
      </c>
      <c r="V21" s="53">
        <v>2401</v>
      </c>
      <c r="W21" s="53">
        <v>2341</v>
      </c>
      <c r="X21" s="53">
        <v>2231</v>
      </c>
      <c r="Y21" s="53">
        <v>1965</v>
      </c>
      <c r="Z21" s="54">
        <v>1504</v>
      </c>
    </row>
    <row r="22" spans="1:26" ht="18.75">
      <c r="A22" s="56" t="s">
        <v>414</v>
      </c>
      <c r="B22" s="51" t="s">
        <v>433</v>
      </c>
      <c r="C22" s="52">
        <v>0.36951026199999998</v>
      </c>
      <c r="D22" s="53">
        <v>0.36663696200000001</v>
      </c>
      <c r="E22" s="53">
        <v>0.36302062800000001</v>
      </c>
      <c r="F22" s="53">
        <v>0.357413335</v>
      </c>
      <c r="G22" s="53">
        <v>0.36420953</v>
      </c>
      <c r="H22" s="53">
        <v>0.37531727999999998</v>
      </c>
      <c r="I22" s="52">
        <v>4.7200000000000002E-81</v>
      </c>
      <c r="J22" s="53">
        <v>1.68E-77</v>
      </c>
      <c r="K22" s="53">
        <v>4.0199999999999998E-74</v>
      </c>
      <c r="L22" s="53">
        <v>1.9200000000000001E-68</v>
      </c>
      <c r="M22" s="53">
        <v>7.5199999999999997E-63</v>
      </c>
      <c r="N22" s="53">
        <v>6.1299999999999999E-52</v>
      </c>
      <c r="O22" s="52">
        <v>19.791005129999999</v>
      </c>
      <c r="P22" s="53">
        <v>19.329967289999999</v>
      </c>
      <c r="Q22" s="53">
        <v>18.878455120000002</v>
      </c>
      <c r="R22" s="53">
        <v>18.100135810000001</v>
      </c>
      <c r="S22" s="53">
        <v>17.348674819999999</v>
      </c>
      <c r="T22" s="53">
        <v>15.760633889999999</v>
      </c>
      <c r="U22" s="52">
        <v>2477</v>
      </c>
      <c r="V22" s="53">
        <v>2406</v>
      </c>
      <c r="W22" s="53">
        <v>2348</v>
      </c>
      <c r="X22" s="53">
        <v>2237</v>
      </c>
      <c r="Y22" s="53">
        <v>1968</v>
      </c>
      <c r="Z22" s="54">
        <v>1515</v>
      </c>
    </row>
    <row r="23" spans="1:26" ht="18.75">
      <c r="A23" s="56" t="s">
        <v>414</v>
      </c>
      <c r="B23" s="51" t="s">
        <v>434</v>
      </c>
      <c r="C23" s="52">
        <v>0.34860058300000002</v>
      </c>
      <c r="D23" s="53">
        <v>0.34740391799999998</v>
      </c>
      <c r="E23" s="53">
        <v>0.34539775299999997</v>
      </c>
      <c r="F23" s="53">
        <v>0.34176097300000002</v>
      </c>
      <c r="G23" s="53">
        <v>0.33999028599999997</v>
      </c>
      <c r="H23" s="53">
        <v>0.36921494300000002</v>
      </c>
      <c r="I23" s="52">
        <v>2.1399999999999999E-68</v>
      </c>
      <c r="J23" s="53">
        <v>6.4099999999999997E-66</v>
      </c>
      <c r="K23" s="53">
        <v>1.01E-63</v>
      </c>
      <c r="L23" s="53">
        <v>2.1699999999999999E-59</v>
      </c>
      <c r="M23" s="53">
        <v>6.2899999999999998E-52</v>
      </c>
      <c r="N23" s="53">
        <v>1.1399999999999999E-47</v>
      </c>
      <c r="O23" s="52">
        <v>18.060703159999999</v>
      </c>
      <c r="P23" s="53">
        <v>17.717264180000001</v>
      </c>
      <c r="Q23" s="53">
        <v>17.403688970000001</v>
      </c>
      <c r="R23" s="53">
        <v>16.77168975</v>
      </c>
      <c r="S23" s="53">
        <v>15.642041819999999</v>
      </c>
      <c r="T23" s="53">
        <v>15.054972859999999</v>
      </c>
      <c r="U23" s="52">
        <v>2358</v>
      </c>
      <c r="V23" s="53">
        <v>2287</v>
      </c>
      <c r="W23" s="53">
        <v>2236</v>
      </c>
      <c r="X23" s="53">
        <v>2127</v>
      </c>
      <c r="Y23" s="53">
        <v>1872</v>
      </c>
      <c r="Z23" s="54">
        <v>1436</v>
      </c>
    </row>
    <row r="24" spans="1:26" ht="18.75">
      <c r="A24" s="56" t="s">
        <v>414</v>
      </c>
      <c r="B24" s="51" t="s">
        <v>435</v>
      </c>
      <c r="C24" s="52">
        <v>0.313917854</v>
      </c>
      <c r="D24" s="53">
        <v>0.31341491999999999</v>
      </c>
      <c r="E24" s="53">
        <v>0.31051813700000003</v>
      </c>
      <c r="F24" s="53">
        <v>0.31147972699999998</v>
      </c>
      <c r="G24" s="53">
        <v>0.302118687</v>
      </c>
      <c r="H24" s="53">
        <v>0.343941371</v>
      </c>
      <c r="I24" s="52">
        <v>2.09E-54</v>
      </c>
      <c r="J24" s="53">
        <v>1.1899999999999999E-52</v>
      </c>
      <c r="K24" s="53">
        <v>1.6200000000000001E-50</v>
      </c>
      <c r="L24" s="53">
        <v>1.6099999999999999E-48</v>
      </c>
      <c r="M24" s="53">
        <v>3.0299999999999999E-40</v>
      </c>
      <c r="N24" s="53">
        <v>9.25E-41</v>
      </c>
      <c r="O24" s="52">
        <v>15.94588791</v>
      </c>
      <c r="P24" s="53">
        <v>15.67620956</v>
      </c>
      <c r="Q24" s="53">
        <v>15.335919690000001</v>
      </c>
      <c r="R24" s="53">
        <v>15.02104946</v>
      </c>
      <c r="S24" s="53">
        <v>13.605803209999999</v>
      </c>
      <c r="T24" s="53">
        <v>13.802797079999999</v>
      </c>
      <c r="U24" s="52">
        <v>2326</v>
      </c>
      <c r="V24" s="53">
        <v>2256</v>
      </c>
      <c r="W24" s="53">
        <v>2204</v>
      </c>
      <c r="X24" s="53">
        <v>2100</v>
      </c>
      <c r="Y24" s="53">
        <v>1843</v>
      </c>
      <c r="Z24" s="54">
        <v>1420</v>
      </c>
    </row>
    <row r="25" spans="1:26" ht="18.75">
      <c r="A25" s="56" t="s">
        <v>414</v>
      </c>
      <c r="B25" s="51" t="s">
        <v>436</v>
      </c>
      <c r="C25" s="52">
        <v>0.37568301900000001</v>
      </c>
      <c r="D25" s="53">
        <v>0.37589140199999999</v>
      </c>
      <c r="E25" s="53">
        <v>0.37225594000000001</v>
      </c>
      <c r="F25" s="53">
        <v>0.370393427</v>
      </c>
      <c r="G25" s="53">
        <v>0.37078541100000001</v>
      </c>
      <c r="H25" s="53">
        <v>0.36879813700000003</v>
      </c>
      <c r="I25" s="52">
        <v>1.2300000000000001E-83</v>
      </c>
      <c r="J25" s="53">
        <v>2.0700000000000001E-81</v>
      </c>
      <c r="K25" s="53">
        <v>8.8600000000000001E-78</v>
      </c>
      <c r="L25" s="53">
        <v>1.48E-73</v>
      </c>
      <c r="M25" s="53">
        <v>5.0800000000000003E-65</v>
      </c>
      <c r="N25" s="53">
        <v>6.9000000000000001E-50</v>
      </c>
      <c r="O25" s="52">
        <v>20.138743959999999</v>
      </c>
      <c r="P25" s="53">
        <v>19.863913740000001</v>
      </c>
      <c r="Q25" s="53">
        <v>19.38929985</v>
      </c>
      <c r="R25" s="53">
        <v>18.834573729999999</v>
      </c>
      <c r="S25" s="53">
        <v>17.679798309999999</v>
      </c>
      <c r="T25" s="53">
        <v>15.412727479999999</v>
      </c>
      <c r="U25" s="52">
        <v>2468</v>
      </c>
      <c r="V25" s="53">
        <v>2398</v>
      </c>
      <c r="W25" s="53">
        <v>2337</v>
      </c>
      <c r="X25" s="53">
        <v>2231</v>
      </c>
      <c r="Y25" s="53">
        <v>1961</v>
      </c>
      <c r="Z25" s="54">
        <v>1509</v>
      </c>
    </row>
    <row r="26" spans="1:26" ht="18.75">
      <c r="A26" s="56" t="s">
        <v>414</v>
      </c>
      <c r="B26" s="51" t="s">
        <v>437</v>
      </c>
      <c r="C26" s="52">
        <v>0.37391101399999999</v>
      </c>
      <c r="D26" s="53">
        <v>0.371267234</v>
      </c>
      <c r="E26" s="53">
        <v>0.37078282400000001</v>
      </c>
      <c r="F26" s="53">
        <v>0.37023359300000003</v>
      </c>
      <c r="G26" s="53">
        <v>0.35652603599999999</v>
      </c>
      <c r="H26" s="53">
        <v>0.36776725100000002</v>
      </c>
      <c r="I26" s="52">
        <v>7.7600000000000004E-79</v>
      </c>
      <c r="J26" s="53">
        <v>2.09E-75</v>
      </c>
      <c r="K26" s="53">
        <v>1.71E-73</v>
      </c>
      <c r="L26" s="53">
        <v>7.3400000000000006E-70</v>
      </c>
      <c r="M26" s="53">
        <v>8.9900000000000005E-57</v>
      </c>
      <c r="N26" s="53">
        <v>2.39E-47</v>
      </c>
      <c r="O26" s="52">
        <v>19.531134389999998</v>
      </c>
      <c r="P26" s="53">
        <v>19.0798098</v>
      </c>
      <c r="Q26" s="53">
        <v>18.827921880000002</v>
      </c>
      <c r="R26" s="53">
        <v>18.342213699999999</v>
      </c>
      <c r="S26" s="53">
        <v>16.43552764</v>
      </c>
      <c r="T26" s="53">
        <v>14.997121229999999</v>
      </c>
      <c r="U26" s="52">
        <v>2347</v>
      </c>
      <c r="V26" s="53">
        <v>2277</v>
      </c>
      <c r="W26" s="53">
        <v>2224</v>
      </c>
      <c r="X26" s="53">
        <v>2118</v>
      </c>
      <c r="Y26" s="53">
        <v>1855</v>
      </c>
      <c r="Z26" s="54">
        <v>1438</v>
      </c>
    </row>
    <row r="27" spans="1:26" ht="18.75">
      <c r="A27" s="56" t="s">
        <v>414</v>
      </c>
      <c r="B27" s="51" t="s">
        <v>438</v>
      </c>
      <c r="C27" s="52">
        <v>0.36395787400000001</v>
      </c>
      <c r="D27" s="53">
        <v>0.36181316099999999</v>
      </c>
      <c r="E27" s="53">
        <v>0.36398215699999997</v>
      </c>
      <c r="F27" s="53">
        <v>0.36296407400000003</v>
      </c>
      <c r="G27" s="53">
        <v>0.35177733300000003</v>
      </c>
      <c r="H27" s="53">
        <v>0.35711861700000003</v>
      </c>
      <c r="I27" s="52">
        <v>1.26E-73</v>
      </c>
      <c r="J27" s="53">
        <v>1.3E-70</v>
      </c>
      <c r="K27" s="53">
        <v>7.3599999999999995E-70</v>
      </c>
      <c r="L27" s="53">
        <v>2.9900000000000001E-66</v>
      </c>
      <c r="M27" s="53">
        <v>1.22E-54</v>
      </c>
      <c r="N27" s="53">
        <v>5.0399999999999996E-44</v>
      </c>
      <c r="O27" s="52">
        <v>18.817333219999998</v>
      </c>
      <c r="P27" s="53">
        <v>18.409539880000001</v>
      </c>
      <c r="Q27" s="53">
        <v>18.317075190000001</v>
      </c>
      <c r="R27" s="53">
        <v>17.82067249</v>
      </c>
      <c r="S27" s="53">
        <v>16.097973209999999</v>
      </c>
      <c r="T27" s="53">
        <v>14.40729123</v>
      </c>
      <c r="U27" s="52">
        <v>2319</v>
      </c>
      <c r="V27" s="53">
        <v>2250</v>
      </c>
      <c r="W27" s="53">
        <v>2197</v>
      </c>
      <c r="X27" s="53">
        <v>2093</v>
      </c>
      <c r="Y27" s="53">
        <v>1835</v>
      </c>
      <c r="Z27" s="54">
        <v>1420</v>
      </c>
    </row>
    <row r="28" spans="1:26" ht="18.75">
      <c r="A28" s="56" t="s">
        <v>414</v>
      </c>
      <c r="B28" s="51" t="s">
        <v>439</v>
      </c>
      <c r="C28" s="52">
        <v>0.35449259599999999</v>
      </c>
      <c r="D28" s="53">
        <v>0.35410898499999999</v>
      </c>
      <c r="E28" s="53">
        <v>0.35142416900000001</v>
      </c>
      <c r="F28" s="53">
        <v>0.35010681399999999</v>
      </c>
      <c r="G28" s="53">
        <v>0.34318501299999998</v>
      </c>
      <c r="H28" s="53">
        <v>0.35115897800000001</v>
      </c>
      <c r="I28" s="52">
        <v>3.1399999999999998E-77</v>
      </c>
      <c r="J28" s="53">
        <v>6.7800000000000002E-75</v>
      </c>
      <c r="K28" s="53">
        <v>8.0399999999999998E-72</v>
      </c>
      <c r="L28" s="53">
        <v>3.4799999999999998E-68</v>
      </c>
      <c r="M28" s="53">
        <v>1.16E-57</v>
      </c>
      <c r="N28" s="53">
        <v>7.2599999999999996E-47</v>
      </c>
      <c r="O28" s="52">
        <v>19.24533374</v>
      </c>
      <c r="P28" s="53">
        <v>18.9435313</v>
      </c>
      <c r="Q28" s="53">
        <v>18.5303307</v>
      </c>
      <c r="R28" s="53">
        <v>18.037662269999998</v>
      </c>
      <c r="S28" s="53">
        <v>16.522871469999998</v>
      </c>
      <c r="T28" s="53">
        <v>14.86515676</v>
      </c>
      <c r="U28" s="52">
        <v>2577</v>
      </c>
      <c r="V28" s="53">
        <v>2503</v>
      </c>
      <c r="W28" s="53">
        <v>2437</v>
      </c>
      <c r="X28" s="53">
        <v>2329</v>
      </c>
      <c r="Y28" s="53">
        <v>2045</v>
      </c>
      <c r="Z28" s="54">
        <v>1571</v>
      </c>
    </row>
    <row r="29" spans="1:26" ht="18.75">
      <c r="A29" s="56" t="s">
        <v>414</v>
      </c>
      <c r="B29" s="51" t="s">
        <v>440</v>
      </c>
      <c r="C29" s="52">
        <v>0.41361535199999999</v>
      </c>
      <c r="D29" s="53">
        <v>0.41292263600000001</v>
      </c>
      <c r="E29" s="53">
        <v>0.41562057499999999</v>
      </c>
      <c r="F29" s="53">
        <v>0.41585296599999999</v>
      </c>
      <c r="G29" s="53">
        <v>0.40992494000000002</v>
      </c>
      <c r="H29" s="53">
        <v>0.402400596</v>
      </c>
      <c r="I29" s="52">
        <v>8.1499999999999996E-105</v>
      </c>
      <c r="J29" s="53">
        <v>2.0000000000000001E-101</v>
      </c>
      <c r="K29" s="53">
        <v>2.4100000000000001E-100</v>
      </c>
      <c r="L29" s="53">
        <v>6.3900000000000003E-96</v>
      </c>
      <c r="M29" s="53">
        <v>6.6200000000000001E-82</v>
      </c>
      <c r="N29" s="53">
        <v>5.09E-61</v>
      </c>
      <c r="O29" s="52">
        <v>22.805520990000002</v>
      </c>
      <c r="P29" s="53">
        <v>22.422811110000001</v>
      </c>
      <c r="Q29" s="53">
        <v>22.316204849999998</v>
      </c>
      <c r="R29" s="53">
        <v>21.810234680000001</v>
      </c>
      <c r="S29" s="53">
        <v>20.088636399999999</v>
      </c>
      <c r="T29" s="53">
        <v>17.2383487</v>
      </c>
      <c r="U29" s="52">
        <v>2520</v>
      </c>
      <c r="V29" s="53">
        <v>2446</v>
      </c>
      <c r="W29" s="53">
        <v>2385</v>
      </c>
      <c r="X29" s="53">
        <v>2275</v>
      </c>
      <c r="Y29" s="53">
        <v>1998</v>
      </c>
      <c r="Z29" s="54">
        <v>1538</v>
      </c>
    </row>
    <row r="30" spans="1:26" ht="18.75">
      <c r="A30" s="56" t="s">
        <v>414</v>
      </c>
      <c r="B30" s="51" t="s">
        <v>441</v>
      </c>
      <c r="C30" s="52">
        <v>0.28515248900000001</v>
      </c>
      <c r="D30" s="53">
        <v>0.28399224299999998</v>
      </c>
      <c r="E30" s="53">
        <v>0.28243470100000001</v>
      </c>
      <c r="F30" s="53">
        <v>0.29216192099999999</v>
      </c>
      <c r="G30" s="53">
        <v>0.282239089</v>
      </c>
      <c r="H30" s="53">
        <v>0.29867960999999998</v>
      </c>
      <c r="I30" s="52">
        <v>3.6100000000000001E-48</v>
      </c>
      <c r="J30" s="53">
        <v>2.0399999999999999E-46</v>
      </c>
      <c r="K30" s="53">
        <v>8.4099999999999999E-45</v>
      </c>
      <c r="L30" s="53">
        <v>7.8100000000000006E-46</v>
      </c>
      <c r="M30" s="53">
        <v>9.609999999999999E-38</v>
      </c>
      <c r="N30" s="53">
        <v>5.5699999999999998E-33</v>
      </c>
      <c r="O30" s="52">
        <v>14.89899235</v>
      </c>
      <c r="P30" s="53">
        <v>14.612573230000001</v>
      </c>
      <c r="Q30" s="53">
        <v>14.342292629999999</v>
      </c>
      <c r="R30" s="53">
        <v>14.535714759999999</v>
      </c>
      <c r="S30" s="53">
        <v>13.11419652</v>
      </c>
      <c r="T30" s="53">
        <v>12.24970736</v>
      </c>
      <c r="U30" s="52">
        <v>2508</v>
      </c>
      <c r="V30" s="53">
        <v>2434</v>
      </c>
      <c r="W30" s="53">
        <v>2373</v>
      </c>
      <c r="X30" s="53">
        <v>2264</v>
      </c>
      <c r="Y30" s="53">
        <v>1987</v>
      </c>
      <c r="Z30" s="54">
        <v>1532</v>
      </c>
    </row>
    <row r="31" spans="1:26" ht="18.75">
      <c r="A31" s="56" t="s">
        <v>414</v>
      </c>
      <c r="B31" s="51" t="s">
        <v>442</v>
      </c>
      <c r="C31" s="52">
        <v>0.38491327600000003</v>
      </c>
      <c r="D31" s="53">
        <v>0.383589448</v>
      </c>
      <c r="E31" s="53">
        <v>0.38036160099999999</v>
      </c>
      <c r="F31" s="53">
        <v>0.38331559199999998</v>
      </c>
      <c r="G31" s="53">
        <v>0.37134819899999999</v>
      </c>
      <c r="H31" s="53">
        <v>0.38580598700000002</v>
      </c>
      <c r="I31" s="52">
        <v>2.7299999999999999E-91</v>
      </c>
      <c r="J31" s="53">
        <v>4.2699999999999999E-88</v>
      </c>
      <c r="K31" s="53">
        <v>2.35E-84</v>
      </c>
      <c r="L31" s="53">
        <v>7.7199999999999996E-82</v>
      </c>
      <c r="M31" s="53">
        <v>1.48E-67</v>
      </c>
      <c r="N31" s="53">
        <v>1.56E-56</v>
      </c>
      <c r="O31" s="52">
        <v>21.105138849999999</v>
      </c>
      <c r="P31" s="53">
        <v>20.71825561</v>
      </c>
      <c r="Q31" s="53">
        <v>20.248710849999998</v>
      </c>
      <c r="R31" s="53">
        <v>19.950984829999999</v>
      </c>
      <c r="S31" s="53">
        <v>18.03312773</v>
      </c>
      <c r="T31" s="53">
        <v>16.506260050000002</v>
      </c>
      <c r="U31" s="52">
        <v>2561</v>
      </c>
      <c r="V31" s="53">
        <v>2488</v>
      </c>
      <c r="W31" s="53">
        <v>2424</v>
      </c>
      <c r="X31" s="53">
        <v>2311</v>
      </c>
      <c r="Y31" s="53">
        <v>2033</v>
      </c>
      <c r="Z31" s="54">
        <v>1558</v>
      </c>
    </row>
    <row r="32" spans="1:26" ht="18.75">
      <c r="A32" s="56" t="s">
        <v>414</v>
      </c>
      <c r="B32" s="51" t="s">
        <v>443</v>
      </c>
      <c r="C32" s="52">
        <v>0.390176144</v>
      </c>
      <c r="D32" s="53">
        <v>0.39219598100000003</v>
      </c>
      <c r="E32" s="53">
        <v>0.38422673499999999</v>
      </c>
      <c r="F32" s="53">
        <v>0.38502884799999998</v>
      </c>
      <c r="G32" s="53">
        <v>0.39473519099999999</v>
      </c>
      <c r="H32" s="53">
        <v>0.39018900099999998</v>
      </c>
      <c r="I32" s="52">
        <v>2.0600000000000001E-91</v>
      </c>
      <c r="J32" s="53">
        <v>7.6399999999999998E-90</v>
      </c>
      <c r="K32" s="53">
        <v>7.5000000000000003E-84</v>
      </c>
      <c r="L32" s="53">
        <v>2.6099999999999999E-80</v>
      </c>
      <c r="M32" s="53">
        <v>1.58E-74</v>
      </c>
      <c r="N32" s="53">
        <v>2.04E-56</v>
      </c>
      <c r="O32" s="52">
        <v>21.14575838</v>
      </c>
      <c r="P32" s="53">
        <v>20.969549529999998</v>
      </c>
      <c r="Q32" s="53">
        <v>20.204743489999998</v>
      </c>
      <c r="R32" s="53">
        <v>19.767177459999999</v>
      </c>
      <c r="S32" s="53">
        <v>19.068668450000001</v>
      </c>
      <c r="T32" s="53">
        <v>16.50567397</v>
      </c>
      <c r="U32" s="52">
        <v>2490</v>
      </c>
      <c r="V32" s="53">
        <v>2419</v>
      </c>
      <c r="W32" s="53">
        <v>2357</v>
      </c>
      <c r="X32" s="53">
        <v>2245</v>
      </c>
      <c r="Y32" s="53">
        <v>1970</v>
      </c>
      <c r="Z32" s="54">
        <v>1517</v>
      </c>
    </row>
    <row r="33" spans="1:26" ht="18.75">
      <c r="A33" s="56" t="s">
        <v>414</v>
      </c>
      <c r="B33" s="51" t="s">
        <v>444</v>
      </c>
      <c r="C33" s="52">
        <v>0.33814221500000002</v>
      </c>
      <c r="D33" s="53">
        <v>0.33334977100000002</v>
      </c>
      <c r="E33" s="53">
        <v>0.33364733200000002</v>
      </c>
      <c r="F33" s="53">
        <v>0.34912982599999998</v>
      </c>
      <c r="G33" s="53">
        <v>0.33438009299999999</v>
      </c>
      <c r="H33" s="53">
        <v>0.34448932100000001</v>
      </c>
      <c r="I33" s="52">
        <v>2.1800000000000001E-67</v>
      </c>
      <c r="J33" s="53">
        <v>1.31E-63</v>
      </c>
      <c r="K33" s="53">
        <v>3.72E-62</v>
      </c>
      <c r="L33" s="53">
        <v>4.5099999999999996E-65</v>
      </c>
      <c r="M33" s="53">
        <v>1.64E-52</v>
      </c>
      <c r="N33" s="53">
        <v>2.1100000000000002E-43</v>
      </c>
      <c r="O33" s="52">
        <v>17.886137600000001</v>
      </c>
      <c r="P33" s="53">
        <v>17.346711070000001</v>
      </c>
      <c r="Q33" s="53">
        <v>17.142694670000001</v>
      </c>
      <c r="R33" s="53">
        <v>17.60586048</v>
      </c>
      <c r="S33" s="53">
        <v>15.71581786</v>
      </c>
      <c r="T33" s="53">
        <v>14.263937650000001</v>
      </c>
      <c r="U33" s="52">
        <v>2478</v>
      </c>
      <c r="V33" s="53">
        <v>2407</v>
      </c>
      <c r="W33" s="53">
        <v>2346</v>
      </c>
      <c r="X33" s="53">
        <v>2233</v>
      </c>
      <c r="Y33" s="53">
        <v>1962</v>
      </c>
      <c r="Z33" s="54">
        <v>1511</v>
      </c>
    </row>
    <row r="34" spans="1:26" ht="18.75">
      <c r="A34" s="56" t="s">
        <v>414</v>
      </c>
      <c r="B34" s="51" t="s">
        <v>445</v>
      </c>
      <c r="C34" s="52">
        <v>0.36951026199999998</v>
      </c>
      <c r="D34" s="53">
        <v>0.36663696200000001</v>
      </c>
      <c r="E34" s="53">
        <v>0.36302062800000001</v>
      </c>
      <c r="F34" s="53">
        <v>0.357413335</v>
      </c>
      <c r="G34" s="53">
        <v>0.36420953</v>
      </c>
      <c r="H34" s="53">
        <v>0.37531727999999998</v>
      </c>
      <c r="I34" s="52">
        <v>4.7200000000000002E-81</v>
      </c>
      <c r="J34" s="53">
        <v>1.68E-77</v>
      </c>
      <c r="K34" s="53">
        <v>4.0199999999999998E-74</v>
      </c>
      <c r="L34" s="53">
        <v>1.9200000000000001E-68</v>
      </c>
      <c r="M34" s="53">
        <v>7.5199999999999997E-63</v>
      </c>
      <c r="N34" s="53">
        <v>6.1299999999999999E-52</v>
      </c>
      <c r="O34" s="52">
        <v>19.791005129999999</v>
      </c>
      <c r="P34" s="53">
        <v>19.329967289999999</v>
      </c>
      <c r="Q34" s="53">
        <v>18.878455120000002</v>
      </c>
      <c r="R34" s="53">
        <v>18.100135810000001</v>
      </c>
      <c r="S34" s="53">
        <v>17.348674819999999</v>
      </c>
      <c r="T34" s="53">
        <v>15.760633889999999</v>
      </c>
      <c r="U34" s="52">
        <v>2477</v>
      </c>
      <c r="V34" s="53">
        <v>2406</v>
      </c>
      <c r="W34" s="53">
        <v>2348</v>
      </c>
      <c r="X34" s="53">
        <v>2237</v>
      </c>
      <c r="Y34" s="53">
        <v>1968</v>
      </c>
      <c r="Z34" s="54">
        <v>1515</v>
      </c>
    </row>
    <row r="35" spans="1:26" ht="18.75">
      <c r="A35" s="56" t="s">
        <v>414</v>
      </c>
      <c r="B35" s="51" t="s">
        <v>446</v>
      </c>
      <c r="C35" s="52">
        <v>0.38290716699999999</v>
      </c>
      <c r="D35" s="53">
        <v>0.38374175199999999</v>
      </c>
      <c r="E35" s="53">
        <v>0.37621800900000002</v>
      </c>
      <c r="F35" s="53">
        <v>0.370699956</v>
      </c>
      <c r="G35" s="53">
        <v>0.37898182899999999</v>
      </c>
      <c r="H35" s="53">
        <v>0.37661556000000002</v>
      </c>
      <c r="I35" s="52">
        <v>7.2399999999999998E-87</v>
      </c>
      <c r="J35" s="53">
        <v>6.5499999999999997E-85</v>
      </c>
      <c r="K35" s="53">
        <v>1.96E-79</v>
      </c>
      <c r="L35" s="53">
        <v>2.3100000000000001E-73</v>
      </c>
      <c r="M35" s="53">
        <v>6.62E-68</v>
      </c>
      <c r="N35" s="53">
        <v>6.5E-52</v>
      </c>
      <c r="O35" s="52">
        <v>20.56675405</v>
      </c>
      <c r="P35" s="53">
        <v>20.332567940000001</v>
      </c>
      <c r="Q35" s="53">
        <v>19.616881679999999</v>
      </c>
      <c r="R35" s="53">
        <v>18.810343809999999</v>
      </c>
      <c r="S35" s="53">
        <v>18.112207569999999</v>
      </c>
      <c r="T35" s="53">
        <v>15.76135073</v>
      </c>
      <c r="U35" s="52">
        <v>2462</v>
      </c>
      <c r="V35" s="53">
        <v>2394</v>
      </c>
      <c r="W35" s="53">
        <v>2334</v>
      </c>
      <c r="X35" s="53">
        <v>2221</v>
      </c>
      <c r="Y35" s="53">
        <v>1956</v>
      </c>
      <c r="Z35" s="54">
        <v>1503</v>
      </c>
    </row>
    <row r="36" spans="1:26" ht="18.75">
      <c r="A36" s="56" t="s">
        <v>414</v>
      </c>
      <c r="B36" s="51" t="s">
        <v>447</v>
      </c>
      <c r="C36" s="52">
        <v>0.35526029799999997</v>
      </c>
      <c r="D36" s="53">
        <v>0.35321295699999999</v>
      </c>
      <c r="E36" s="53">
        <v>0.34720234700000002</v>
      </c>
      <c r="F36" s="53">
        <v>0.34908977600000002</v>
      </c>
      <c r="G36" s="53">
        <v>0.34946485700000002</v>
      </c>
      <c r="H36" s="53">
        <v>0.34750671300000002</v>
      </c>
      <c r="I36" s="52">
        <v>4.6999999999999996E-72</v>
      </c>
      <c r="J36" s="53">
        <v>3.2300000000000001E-69</v>
      </c>
      <c r="K36" s="53">
        <v>2.9799999999999999E-65</v>
      </c>
      <c r="L36" s="53">
        <v>6.6399999999999997E-63</v>
      </c>
      <c r="M36" s="53">
        <v>1.08E-55</v>
      </c>
      <c r="N36" s="53">
        <v>8.8400000000000003E-43</v>
      </c>
      <c r="O36" s="52">
        <v>18.5759565</v>
      </c>
      <c r="P36" s="53">
        <v>18.189068859999999</v>
      </c>
      <c r="Q36" s="53">
        <v>17.624097949999999</v>
      </c>
      <c r="R36" s="53">
        <v>17.301399320000002</v>
      </c>
      <c r="S36" s="53">
        <v>16.249329370000002</v>
      </c>
      <c r="T36" s="53">
        <v>14.16559475</v>
      </c>
      <c r="U36" s="52">
        <v>2389</v>
      </c>
      <c r="V36" s="53">
        <v>2321</v>
      </c>
      <c r="W36" s="53">
        <v>2266</v>
      </c>
      <c r="X36" s="53">
        <v>2157</v>
      </c>
      <c r="Y36" s="53">
        <v>1898</v>
      </c>
      <c r="Z36" s="54">
        <v>1461</v>
      </c>
    </row>
    <row r="37" spans="1:26" ht="18.75">
      <c r="A37" s="56" t="s">
        <v>414</v>
      </c>
      <c r="B37" s="51" t="s">
        <v>448</v>
      </c>
      <c r="C37" s="52">
        <v>0.37568301900000001</v>
      </c>
      <c r="D37" s="53">
        <v>0.37589140199999999</v>
      </c>
      <c r="E37" s="53">
        <v>0.37225594000000001</v>
      </c>
      <c r="F37" s="53">
        <v>0.370393427</v>
      </c>
      <c r="G37" s="53">
        <v>0.37078541100000001</v>
      </c>
      <c r="H37" s="53">
        <v>0.36879813700000003</v>
      </c>
      <c r="I37" s="52">
        <v>1.2300000000000001E-83</v>
      </c>
      <c r="J37" s="53">
        <v>2.0700000000000001E-81</v>
      </c>
      <c r="K37" s="53">
        <v>8.8600000000000001E-78</v>
      </c>
      <c r="L37" s="53">
        <v>1.48E-73</v>
      </c>
      <c r="M37" s="53">
        <v>5.0800000000000003E-65</v>
      </c>
      <c r="N37" s="53">
        <v>6.9000000000000001E-50</v>
      </c>
      <c r="O37" s="52">
        <v>20.138743959999999</v>
      </c>
      <c r="P37" s="53">
        <v>19.863913740000001</v>
      </c>
      <c r="Q37" s="53">
        <v>19.38929985</v>
      </c>
      <c r="R37" s="53">
        <v>18.834573729999999</v>
      </c>
      <c r="S37" s="53">
        <v>17.679798309999999</v>
      </c>
      <c r="T37" s="53">
        <v>15.412727479999999</v>
      </c>
      <c r="U37" s="52">
        <v>2468</v>
      </c>
      <c r="V37" s="53">
        <v>2398</v>
      </c>
      <c r="W37" s="53">
        <v>2337</v>
      </c>
      <c r="X37" s="53">
        <v>2231</v>
      </c>
      <c r="Y37" s="53">
        <v>1961</v>
      </c>
      <c r="Z37" s="54">
        <v>1509</v>
      </c>
    </row>
    <row r="38" spans="1:26" ht="18.75">
      <c r="A38" s="56" t="s">
        <v>414</v>
      </c>
      <c r="B38" s="51" t="s">
        <v>449</v>
      </c>
      <c r="C38" s="52">
        <v>0.33425765600000001</v>
      </c>
      <c r="D38" s="53">
        <v>0.33094865299999998</v>
      </c>
      <c r="E38" s="53">
        <v>0.33040508899999999</v>
      </c>
      <c r="F38" s="53">
        <v>0.32384213299999998</v>
      </c>
      <c r="G38" s="53">
        <v>0.32927883200000002</v>
      </c>
      <c r="H38" s="53">
        <v>0.312427393</v>
      </c>
      <c r="I38" s="52">
        <v>2.2599999999999999E-63</v>
      </c>
      <c r="J38" s="53">
        <v>2.7199999999999998E-60</v>
      </c>
      <c r="K38" s="53">
        <v>9.4100000000000002E-59</v>
      </c>
      <c r="L38" s="53">
        <v>9.9799999999999996E-54</v>
      </c>
      <c r="M38" s="53">
        <v>4.1600000000000002E-49</v>
      </c>
      <c r="N38" s="53">
        <v>2.4800000000000001E-34</v>
      </c>
      <c r="O38" s="52">
        <v>17.31655701</v>
      </c>
      <c r="P38" s="53">
        <v>16.867008309999999</v>
      </c>
      <c r="Q38" s="53">
        <v>16.641900679999999</v>
      </c>
      <c r="R38" s="53">
        <v>15.871224290000001</v>
      </c>
      <c r="S38" s="53">
        <v>15.164584850000001</v>
      </c>
      <c r="T38" s="53">
        <v>12.541063960000001</v>
      </c>
      <c r="U38" s="52">
        <v>2384</v>
      </c>
      <c r="V38" s="53">
        <v>2313</v>
      </c>
      <c r="W38" s="53">
        <v>2260</v>
      </c>
      <c r="X38" s="53">
        <v>2150</v>
      </c>
      <c r="Y38" s="53">
        <v>1891</v>
      </c>
      <c r="Z38" s="54">
        <v>1454</v>
      </c>
    </row>
    <row r="39" spans="1:26" ht="18.75">
      <c r="A39" s="56" t="s">
        <v>414</v>
      </c>
      <c r="B39" s="51" t="s">
        <v>450</v>
      </c>
      <c r="C39" s="52">
        <v>0.34549238799999998</v>
      </c>
      <c r="D39" s="53">
        <v>0.34450901099999998</v>
      </c>
      <c r="E39" s="53">
        <v>0.342188775</v>
      </c>
      <c r="F39" s="53">
        <v>0.34768986200000002</v>
      </c>
      <c r="G39" s="53">
        <v>0.33488866900000003</v>
      </c>
      <c r="H39" s="53">
        <v>0.34238065899999998</v>
      </c>
      <c r="I39" s="52">
        <v>1.31E-66</v>
      </c>
      <c r="J39" s="53">
        <v>2.7299999999999999E-64</v>
      </c>
      <c r="K39" s="53">
        <v>5.1600000000000003E-62</v>
      </c>
      <c r="L39" s="53">
        <v>4.3200000000000003E-61</v>
      </c>
      <c r="M39" s="53">
        <v>6.7000000000000005E-50</v>
      </c>
      <c r="N39" s="53">
        <v>1.42E-40</v>
      </c>
      <c r="O39" s="52">
        <v>17.805559349999999</v>
      </c>
      <c r="P39" s="53">
        <v>17.48045016</v>
      </c>
      <c r="Q39" s="53">
        <v>17.150985859999999</v>
      </c>
      <c r="R39" s="53">
        <v>17.03782288</v>
      </c>
      <c r="S39" s="53">
        <v>15.307445189999999</v>
      </c>
      <c r="T39" s="53">
        <v>13.765629560000001</v>
      </c>
      <c r="U39" s="52">
        <v>2339</v>
      </c>
      <c r="V39" s="53">
        <v>2269</v>
      </c>
      <c r="W39" s="53">
        <v>2218</v>
      </c>
      <c r="X39" s="53">
        <v>2111</v>
      </c>
      <c r="Y39" s="53">
        <v>1855</v>
      </c>
      <c r="Z39" s="54">
        <v>1427</v>
      </c>
    </row>
  </sheetData>
  <mergeCells count="4">
    <mergeCell ref="C2:H2"/>
    <mergeCell ref="I2:N2"/>
    <mergeCell ref="O2:T2"/>
    <mergeCell ref="U2:Z2"/>
  </mergeCells>
  <conditionalFormatting sqref="C4:H39">
    <cfRule type="colorScale" priority="1">
      <colorScale>
        <cfvo type="min"/>
        <cfvo type="percentile" val="50"/>
        <cfvo type="max"/>
        <color rgb="FF5A8AC6"/>
        <color rgb="FFFCFCFF"/>
        <color rgb="FFF8696B"/>
      </colorScale>
    </cfRule>
  </conditionalFormatting>
  <conditionalFormatting sqref="I4:N39">
    <cfRule type="colorScale" priority="2">
      <colorScale>
        <cfvo type="min"/>
        <cfvo type="percentile" val="50"/>
        <cfvo type="max"/>
        <color rgb="FF63BE7B"/>
        <color rgb="FFFFEB84"/>
        <color rgb="FFF8696B"/>
      </colorScale>
    </cfRule>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S1</vt:lpstr>
      <vt:lpstr>S2</vt:lpstr>
      <vt:lpstr>S3</vt:lpstr>
      <vt:lpstr>S4</vt:lpstr>
      <vt:lpstr>S5</vt:lpstr>
      <vt:lpstr>S6</vt:lpstr>
      <vt:lpstr>S7</vt:lpstr>
      <vt:lpstr>S8</vt:lpstr>
      <vt:lpstr>S9</vt:lpstr>
      <vt:lpstr>S10</vt:lpstr>
      <vt:lpstr>S11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 志妍</dc:creator>
  <cp:lastModifiedBy>Mrs. HJ Jansen van Vuuren</cp:lastModifiedBy>
  <dcterms:created xsi:type="dcterms:W3CDTF">2023-11-09T11:31:00Z</dcterms:created>
  <dcterms:modified xsi:type="dcterms:W3CDTF">2024-10-08T06:39:21Z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1EC9A50175A64C9197768F3CE8E9CB91_12</vt:lpwstr>
  </property>
  <property fmtid="{D5CDD505-2E9C-101B-9397-08002B2CF9AE}" pid="3" name="KSOProductBuildVer">
    <vt:lpwstr>2052-12.1.0.17147</vt:lpwstr>
  </property>
</Properties>
</file>