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ndiwilson/Desktop/PostDoc/Rhizina/GenomePaper/Manuscript&amp;Supplementary/"/>
    </mc:Choice>
  </mc:AlternateContent>
  <xr:revisionPtr revIDLastSave="0" documentId="13_ncr:1_{859C7431-CBEE-0044-B673-9FDA95C02110}" xr6:coauthVersionLast="47" xr6:coauthVersionMax="47" xr10:uidLastSave="{00000000-0000-0000-0000-000000000000}"/>
  <bookViews>
    <workbookView xWindow="0" yWindow="760" windowWidth="30240" windowHeight="17060" xr2:uid="{2818A203-C212-AC44-AB2B-866AF3B0E495}"/>
  </bookViews>
  <sheets>
    <sheet name="Table S1" sheetId="3" r:id="rId1"/>
    <sheet name="Table S2" sheetId="1" r:id="rId2"/>
    <sheet name="Table S3" sheetId="5" r:id="rId3"/>
    <sheet name="Table S4" sheetId="7" r:id="rId4"/>
    <sheet name="Table S5" sheetId="8" r:id="rId5"/>
    <sheet name="Table S6" sheetId="11" r:id="rId6"/>
    <sheet name="Table S7" sheetId="12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11" l="1"/>
  <c r="Y5" i="8"/>
  <c r="Y6" i="8"/>
  <c r="Y7" i="8"/>
  <c r="Y8" i="8"/>
  <c r="Y9" i="8"/>
  <c r="Y10" i="8"/>
  <c r="Y11" i="8"/>
  <c r="Y12" i="8"/>
  <c r="Y13" i="8"/>
  <c r="Y14" i="8"/>
  <c r="Y15" i="8"/>
  <c r="Y16" i="8"/>
  <c r="Y17" i="8"/>
  <c r="Y18" i="8"/>
  <c r="Y19" i="8"/>
  <c r="Y20" i="8"/>
  <c r="Y21" i="8"/>
  <c r="Y22" i="8"/>
  <c r="Y23" i="8"/>
  <c r="Y24" i="8"/>
  <c r="Y25" i="8"/>
  <c r="Y26" i="8"/>
  <c r="Y27" i="8"/>
  <c r="Y28" i="8"/>
  <c r="Y29" i="8"/>
  <c r="Y30" i="8"/>
  <c r="Y31" i="8"/>
  <c r="Y32" i="8"/>
  <c r="Y33" i="8"/>
  <c r="Y34" i="8"/>
  <c r="Y35" i="8"/>
  <c r="Y36" i="8"/>
  <c r="Y37" i="8"/>
  <c r="Y38" i="8"/>
  <c r="Y39" i="8"/>
  <c r="Y40" i="8"/>
  <c r="Y41" i="8"/>
  <c r="Y42" i="8"/>
  <c r="Y43" i="8"/>
  <c r="Y44" i="8"/>
  <c r="Y45" i="8"/>
  <c r="Y46" i="8"/>
  <c r="Y47" i="8"/>
  <c r="Y48" i="8"/>
  <c r="Y49" i="8"/>
  <c r="Y50" i="8"/>
  <c r="Y51" i="8"/>
  <c r="Y4" i="8"/>
  <c r="X52" i="8"/>
  <c r="W52" i="8"/>
  <c r="V52" i="8"/>
  <c r="U52" i="8"/>
  <c r="T52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C14" i="1"/>
  <c r="D14" i="1" s="1"/>
  <c r="D12" i="1"/>
  <c r="D10" i="1"/>
  <c r="D9" i="1"/>
  <c r="D8" i="1"/>
</calcChain>
</file>

<file path=xl/sharedStrings.xml><?xml version="1.0" encoding="utf-8"?>
<sst xmlns="http://schemas.openxmlformats.org/spreadsheetml/2006/main" count="738" uniqueCount="476">
  <si>
    <t>Raw Reads</t>
  </si>
  <si>
    <t>After trimming (both)</t>
  </si>
  <si>
    <t>Dropped</t>
  </si>
  <si>
    <t>Number</t>
  </si>
  <si>
    <t>Percentage</t>
  </si>
  <si>
    <t xml:space="preserve">Remaining </t>
  </si>
  <si>
    <t>After trimming (just forward)</t>
  </si>
  <si>
    <t>After trimming (just reverse)</t>
  </si>
  <si>
    <t xml:space="preserve">Sequencing </t>
  </si>
  <si>
    <t>Species</t>
  </si>
  <si>
    <t>Taxonomy</t>
  </si>
  <si>
    <t>Isolate</t>
  </si>
  <si>
    <t>Genome Accession</t>
  </si>
  <si>
    <t>Length (Mb)</t>
  </si>
  <si>
    <t>Contigs (#)</t>
  </si>
  <si>
    <t xml:space="preserve">GC% </t>
  </si>
  <si>
    <t>Genome</t>
  </si>
  <si>
    <t>Proteome</t>
  </si>
  <si>
    <t>Ascobolus immersus</t>
  </si>
  <si>
    <t>Ascodesmis nigricans</t>
  </si>
  <si>
    <t>Pezizales; Ascodesmidaceae</t>
  </si>
  <si>
    <t>CBS 389.68</t>
  </si>
  <si>
    <t>SSHT00000000.1</t>
  </si>
  <si>
    <t>Morchella importuna</t>
  </si>
  <si>
    <t>Pezizales; Morchellaceae</t>
  </si>
  <si>
    <t>M04M26</t>
  </si>
  <si>
    <t>QOKS00000000.1</t>
  </si>
  <si>
    <t>Morchella sextelata</t>
  </si>
  <si>
    <t>SCLS</t>
  </si>
  <si>
    <t>JACLAE000000000.1</t>
  </si>
  <si>
    <t>Morchella conica</t>
  </si>
  <si>
    <t>CCBAS932</t>
  </si>
  <si>
    <t>PZQV00000000.1 </t>
  </si>
  <si>
    <t>Morchella snyderi</t>
  </si>
  <si>
    <t>CBS 144464 </t>
  </si>
  <si>
    <t>JAJJXB000000000.1</t>
  </si>
  <si>
    <t>Rhizina undulata</t>
  </si>
  <si>
    <t>Pezizales; Rhizinaceae</t>
  </si>
  <si>
    <t>CMW412</t>
  </si>
  <si>
    <t>XXX</t>
  </si>
  <si>
    <t xml:space="preserve">Terfezia boudieri </t>
  </si>
  <si>
    <t>Pezizales; Pezizaceae</t>
  </si>
  <si>
    <t>ATCC MYA-4762</t>
  </si>
  <si>
    <t>PZQW00000000.1</t>
  </si>
  <si>
    <t xml:space="preserve">Terfezia claveryi </t>
  </si>
  <si>
    <t>T7</t>
  </si>
  <si>
    <t>WHUX00000000.1</t>
  </si>
  <si>
    <t>Tirmania nivea</t>
  </si>
  <si>
    <t>G3 EV426</t>
  </si>
  <si>
    <t>WHUY00000000.1</t>
  </si>
  <si>
    <t xml:space="preserve">Peziza echinospora </t>
  </si>
  <si>
    <t>CBS 144458</t>
  </si>
  <si>
    <t>JAJLQT000000000.1</t>
  </si>
  <si>
    <t>Kalaharituber pfeilii</t>
  </si>
  <si>
    <t>F3 BDZ91</t>
  </si>
  <si>
    <t>WHUZ00000000.1</t>
  </si>
  <si>
    <t>Trichophaea hybrida</t>
  </si>
  <si>
    <t>Pezizales; Pyronemataceae</t>
  </si>
  <si>
    <t>UTF0779</t>
  </si>
  <si>
    <t>WHVE00000000.1</t>
  </si>
  <si>
    <t>Geopyxis carbonaria</t>
  </si>
  <si>
    <t> CBS 144460</t>
  </si>
  <si>
    <t>JAJJXG000000000.1</t>
  </si>
  <si>
    <t>Pyronema domesticum</t>
  </si>
  <si>
    <t>CBS 144463</t>
  </si>
  <si>
    <t>JAJJXL000000000.1</t>
  </si>
  <si>
    <t>Pyronema omphalodes</t>
  </si>
  <si>
    <t>CBS 100304</t>
  </si>
  <si>
    <t>CATG00000000.1</t>
  </si>
  <si>
    <t>Sphaerosporella brunnea</t>
  </si>
  <si>
    <t>Sb_GMNB300 FN846</t>
  </si>
  <si>
    <t>VXIS00000000.1</t>
  </si>
  <si>
    <t>Wilcoxina mikolae </t>
  </si>
  <si>
    <t>CBS 423.85</t>
  </si>
  <si>
    <t>WITH00000000.1</t>
  </si>
  <si>
    <t>Choiromyces venosus</t>
  </si>
  <si>
    <t>Pezizales; Tuberaceae</t>
  </si>
  <si>
    <t>120613-1</t>
  </si>
  <si>
    <t>PZQU00000000.1</t>
  </si>
  <si>
    <t>Tuber brumale</t>
  </si>
  <si>
    <t>JACCEG000000000.1</t>
  </si>
  <si>
    <t>Tuber melanosporum</t>
  </si>
  <si>
    <t>Mel28</t>
  </si>
  <si>
    <t>CABJ00000000.1</t>
  </si>
  <si>
    <t xml:space="preserve">Tuber borchii </t>
  </si>
  <si>
    <t>Tbo3840</t>
  </si>
  <si>
    <t>NESQ00000000.1</t>
  </si>
  <si>
    <t>Orbilia oligospora</t>
  </si>
  <si>
    <t>Orbiliales; Orbiliaceae</t>
  </si>
  <si>
    <t>ATCC 24927</t>
  </si>
  <si>
    <t>ADOT00000000.1</t>
  </si>
  <si>
    <t>BPL929</t>
  </si>
  <si>
    <t>USA</t>
  </si>
  <si>
    <t>MF992154</t>
  </si>
  <si>
    <t>Healy et al. (2022)</t>
  </si>
  <si>
    <t>KW_39968</t>
  </si>
  <si>
    <t>N/A</t>
  </si>
  <si>
    <t>Ukraine</t>
  </si>
  <si>
    <t>KC201234</t>
  </si>
  <si>
    <t>JLF6721</t>
  </si>
  <si>
    <t>MK863520</t>
  </si>
  <si>
    <t>PDS-5</t>
  </si>
  <si>
    <t>Pinus densiflora</t>
  </si>
  <si>
    <t>South Korea</t>
  </si>
  <si>
    <t>EU346951</t>
  </si>
  <si>
    <t>Lee et al. (2007)</t>
  </si>
  <si>
    <t>WB1059</t>
  </si>
  <si>
    <t>Endolichenic (terricolous/musicolous lichen)</t>
  </si>
  <si>
    <t>Canada</t>
  </si>
  <si>
    <t>MZ091970</t>
  </si>
  <si>
    <t>QU0170</t>
  </si>
  <si>
    <t xml:space="preserve">Endophytic (lycophyte) </t>
  </si>
  <si>
    <t>MZ091969</t>
  </si>
  <si>
    <t>PDK-1</t>
  </si>
  <si>
    <t>EU339123</t>
  </si>
  <si>
    <t>TENN-F-069463</t>
  </si>
  <si>
    <t>Burnt wood on ground</t>
  </si>
  <si>
    <t>MN047434</t>
  </si>
  <si>
    <t>Hughes et al. (2020)</t>
  </si>
  <si>
    <t>CBS 300.56</t>
  </si>
  <si>
    <t>Netherlands</t>
  </si>
  <si>
    <t>MH857650</t>
  </si>
  <si>
    <t>Vu et al. (2019)</t>
  </si>
  <si>
    <t>CMW 412</t>
  </si>
  <si>
    <t>South Africa</t>
  </si>
  <si>
    <t>This study</t>
  </si>
  <si>
    <t>Psilopezia deligata</t>
  </si>
  <si>
    <t>RH1660</t>
  </si>
  <si>
    <t>MT374020</t>
  </si>
  <si>
    <t>KH.99.13</t>
  </si>
  <si>
    <t>EF494044</t>
  </si>
  <si>
    <t>Phymatotrichopsis omnivora</t>
  </si>
  <si>
    <t>POD13</t>
  </si>
  <si>
    <t>Gossypium hirsutum</t>
  </si>
  <si>
    <t>KJ410123</t>
  </si>
  <si>
    <t>Chitrampalam and Olsen (2014)</t>
  </si>
  <si>
    <t>POD11</t>
  </si>
  <si>
    <t>KJ410121</t>
  </si>
  <si>
    <t>Helvella calycina</t>
  </si>
  <si>
    <t>O-253255</t>
  </si>
  <si>
    <t>Norway</t>
  </si>
  <si>
    <t>MN656158</t>
  </si>
  <si>
    <t>Skrede et al. (2017)</t>
  </si>
  <si>
    <t>Host/substrate</t>
  </si>
  <si>
    <t>Locality</t>
  </si>
  <si>
    <t>ITS Accession Number</t>
  </si>
  <si>
    <t>References</t>
  </si>
  <si>
    <t>Table S3: Collection details and accession numbers for the isolates included in the species confirmation phylogentic analysis</t>
  </si>
  <si>
    <t>PF00011</t>
  </si>
  <si>
    <t>HSP20</t>
  </si>
  <si>
    <t>Hsp20/alpha crystallin family</t>
  </si>
  <si>
    <t>PF00012</t>
  </si>
  <si>
    <t>HSP70</t>
  </si>
  <si>
    <t>Hsp70 protein</t>
  </si>
  <si>
    <t>PF00043</t>
  </si>
  <si>
    <t xml:space="preserve">GST_Chutay </t>
  </si>
  <si>
    <t>Glutathione S-transferase, C-terminal domain</t>
  </si>
  <si>
    <t>PF00118</t>
  </si>
  <si>
    <t>Cpn60_TCP1</t>
  </si>
  <si>
    <t>TCP-1/cpn60 chaperonin family</t>
  </si>
  <si>
    <t>PF00183</t>
  </si>
  <si>
    <t>HSP90</t>
  </si>
  <si>
    <t>Hsp90 protein</t>
  </si>
  <si>
    <t>PF00226</t>
  </si>
  <si>
    <t>DnaJ</t>
  </si>
  <si>
    <t>DnaJ domain</t>
  </si>
  <si>
    <t>PF01430</t>
  </si>
  <si>
    <t>HSP33</t>
  </si>
  <si>
    <t>Hsp33 protein</t>
  </si>
  <si>
    <t>PF01556</t>
  </si>
  <si>
    <t>DnaJ_C</t>
  </si>
  <si>
    <t>DnaJ C terminal domain</t>
  </si>
  <si>
    <t>PF02179</t>
  </si>
  <si>
    <t>BAG</t>
  </si>
  <si>
    <t>BAG domain</t>
  </si>
  <si>
    <t>PF02518</t>
  </si>
  <si>
    <t>HATPase_c</t>
  </si>
  <si>
    <t>Histidine kinase-, DNA gyrase B-, and HSP90-like ATPase</t>
  </si>
  <si>
    <t>PF02798</t>
  </si>
  <si>
    <t>GST_N</t>
  </si>
  <si>
    <t>Glutathione S-transferase, N-terminal domain</t>
  </si>
  <si>
    <t>PF03084</t>
  </si>
  <si>
    <t>Sigma_1_2</t>
  </si>
  <si>
    <t>Reoviral Sigma1/Sigma2 family</t>
  </si>
  <si>
    <t>PF03090</t>
  </si>
  <si>
    <t>Replicase</t>
  </si>
  <si>
    <t>Replicase family</t>
  </si>
  <si>
    <t>PF03225</t>
  </si>
  <si>
    <t>Viral_Hsp90</t>
  </si>
  <si>
    <t>Viral heat shock protein Hsp90 homologue</t>
  </si>
  <si>
    <t>PF03234</t>
  </si>
  <si>
    <t>CDC37_N</t>
  </si>
  <si>
    <t>Cdc37 N terminal kinase binding</t>
  </si>
  <si>
    <t>PF03656</t>
  </si>
  <si>
    <t>Pam16</t>
  </si>
  <si>
    <t>PF03662</t>
  </si>
  <si>
    <t>Glyco_hydro_79n</t>
  </si>
  <si>
    <t>Glycosyl hydrolase family 79, N-terminal domain</t>
  </si>
  <si>
    <t>PF04119</t>
  </si>
  <si>
    <t>HSP9_HSP12</t>
  </si>
  <si>
    <t>Heat shock protein 9/12</t>
  </si>
  <si>
    <t>PF04969</t>
  </si>
  <si>
    <t>CS</t>
  </si>
  <si>
    <t>CS domain</t>
  </si>
  <si>
    <t>PF06689</t>
  </si>
  <si>
    <t>zf-C4_ClpX</t>
  </si>
  <si>
    <t>ClpX C4-type zinc finger</t>
  </si>
  <si>
    <t>PF06716</t>
  </si>
  <si>
    <t>MP_p6</t>
  </si>
  <si>
    <t>Movement protein p6</t>
  </si>
  <si>
    <t>PF07240</t>
  </si>
  <si>
    <t>Turandot</t>
  </si>
  <si>
    <t>Stress-inducible humoral factor Turandot</t>
  </si>
  <si>
    <t>PF07961</t>
  </si>
  <si>
    <t>MBA1</t>
  </si>
  <si>
    <t>MBA1-like protein</t>
  </si>
  <si>
    <t>PF07999</t>
  </si>
  <si>
    <t>RHSP</t>
  </si>
  <si>
    <t>Retrotransposon hot spot protein</t>
  </si>
  <si>
    <t>PF08327</t>
  </si>
  <si>
    <t>AHSA1</t>
  </si>
  <si>
    <t>Activator of Hsp90 ATPase homolog 1-like protein</t>
  </si>
  <si>
    <t>PF08564</t>
  </si>
  <si>
    <t>CDC37_C</t>
  </si>
  <si>
    <t>Cdc37 C terminal domain</t>
  </si>
  <si>
    <t>PF08565</t>
  </si>
  <si>
    <t>CDC37_M</t>
  </si>
  <si>
    <t>Cdc37 Hsp90 binding domain</t>
  </si>
  <si>
    <t>PF08609</t>
  </si>
  <si>
    <t>Fes1</t>
  </si>
  <si>
    <t>Nucleotide exchange factor Fes1</t>
  </si>
  <si>
    <t>PF09229</t>
  </si>
  <si>
    <t>Aha1_N</t>
  </si>
  <si>
    <t>Activator of Hsp90 ATPase, N-terminal</t>
  </si>
  <si>
    <t>PF09236</t>
  </si>
  <si>
    <t>AHSP</t>
  </si>
  <si>
    <t>Alpha-haemoglobin stabilising protein</t>
  </si>
  <si>
    <t>PF10036</t>
  </si>
  <si>
    <t>RLL</t>
  </si>
  <si>
    <t>RNA transcription, translation and transport factor protein</t>
  </si>
  <si>
    <t>PF10280</t>
  </si>
  <si>
    <t>Med11</t>
  </si>
  <si>
    <t>Mediator complex protein</t>
  </si>
  <si>
    <t>PF10294</t>
  </si>
  <si>
    <t>Methyltransf_16</t>
  </si>
  <si>
    <t>Lysine methyltransferase</t>
  </si>
  <si>
    <t>PF11701</t>
  </si>
  <si>
    <t>UNC45-central</t>
  </si>
  <si>
    <t>Myosin-binding striated muscle assembly central</t>
  </si>
  <si>
    <t>PF13589</t>
  </si>
  <si>
    <t>HATPase_c_3</t>
  </si>
  <si>
    <t>PF14450</t>
  </si>
  <si>
    <t>FtsA</t>
  </si>
  <si>
    <t>Cell division protein FtsA</t>
  </si>
  <si>
    <t>PF14501</t>
  </si>
  <si>
    <t>HATPase_c_5</t>
  </si>
  <si>
    <t>GHKL domain</t>
  </si>
  <si>
    <t>PF14834</t>
  </si>
  <si>
    <t>GST_C_4</t>
  </si>
  <si>
    <t>PF15836</t>
  </si>
  <si>
    <t>SSTK-IP</t>
  </si>
  <si>
    <t>SSTK-interacting protein, TSSK6-activating co-chaperone protein</t>
  </si>
  <si>
    <t>PF16546</t>
  </si>
  <si>
    <t>SGTA_dimer</t>
  </si>
  <si>
    <t>Homodimerisation domain of SGTA</t>
  </si>
  <si>
    <t>PF16782</t>
  </si>
  <si>
    <t>SIL1</t>
  </si>
  <si>
    <t>Nucleotide exchange factor SIL1</t>
  </si>
  <si>
    <t>PF17886</t>
  </si>
  <si>
    <t>ArsA_HSP20</t>
  </si>
  <si>
    <t>HSP20-like domain found in ArsA</t>
  </si>
  <si>
    <t>PF17989</t>
  </si>
  <si>
    <t>ALP_N</t>
  </si>
  <si>
    <t>Actin like proteins N terminal domain</t>
  </si>
  <si>
    <t>PF18201</t>
  </si>
  <si>
    <t>PIH1_CS</t>
  </si>
  <si>
    <t>PIH1 CS-like domain</t>
  </si>
  <si>
    <t>PF18253</t>
  </si>
  <si>
    <t>HipN</t>
  </si>
  <si>
    <t>Hsp70-interacting protein N N-terminal domain</t>
  </si>
  <si>
    <t>PF18391</t>
  </si>
  <si>
    <t>CHIP_TPR_N</t>
  </si>
  <si>
    <t>CHIP N-terminal tetratricopeptide repeat domain</t>
  </si>
  <si>
    <t>PF18482</t>
  </si>
  <si>
    <t>Pih1_fungal_CS</t>
  </si>
  <si>
    <t>Fungal Pih1 CS domain</t>
  </si>
  <si>
    <t>PF18972</t>
  </si>
  <si>
    <t>Wheel</t>
  </si>
  <si>
    <t>Cns1/TTC4 Wheel domain</t>
  </si>
  <si>
    <t>Accession</t>
  </si>
  <si>
    <t>ID</t>
  </si>
  <si>
    <t>Description</t>
  </si>
  <si>
    <t>Table S5: The number of HSP, HSP-associated and GST PFAM domains in the Pezizomycete genomes</t>
  </si>
  <si>
    <t>Table S4: PFAM Accessions from the PFAM database when using "HSP" in a keyword search</t>
  </si>
  <si>
    <t>Number of contigs (&gt;1000nt)</t>
  </si>
  <si>
    <t xml:space="preserve">Total length (Mb) </t>
  </si>
  <si>
    <t>Number of contigs (Total)</t>
  </si>
  <si>
    <t>Ascomycetes</t>
  </si>
  <si>
    <t>Fungi</t>
  </si>
  <si>
    <t>BUSCO</t>
  </si>
  <si>
    <t>Bacteria</t>
  </si>
  <si>
    <t>Protein Evidence</t>
  </si>
  <si>
    <t>Assembly</t>
  </si>
  <si>
    <t>Largest contig</t>
  </si>
  <si>
    <t xml:space="preserve">     L50</t>
  </si>
  <si>
    <t xml:space="preserve">     L75</t>
  </si>
  <si>
    <t xml:space="preserve">     N50</t>
  </si>
  <si>
    <t xml:space="preserve">     N75</t>
  </si>
  <si>
    <t xml:space="preserve">Contig statistics </t>
  </si>
  <si>
    <r>
      <t>Tuber borchii</t>
    </r>
    <r>
      <rPr>
        <sz val="12"/>
        <color theme="1"/>
        <rFont val="Aptos"/>
      </rPr>
      <t xml:space="preserve"> </t>
    </r>
  </si>
  <si>
    <r>
      <t xml:space="preserve">Table S2: Genome sequencing, assembly and annotation statistics for       </t>
    </r>
    <r>
      <rPr>
        <b/>
        <i/>
        <sz val="12"/>
        <color theme="1"/>
        <rFont val="Aptos"/>
      </rPr>
      <t xml:space="preserve">Rhizina undulata </t>
    </r>
    <r>
      <rPr>
        <b/>
        <sz val="12"/>
        <color theme="1"/>
        <rFont val="Aptos"/>
      </rPr>
      <t>CMW 412</t>
    </r>
  </si>
  <si>
    <r>
      <t xml:space="preserve">burned ground in </t>
    </r>
    <r>
      <rPr>
        <i/>
        <sz val="12"/>
        <color rgb="FF000000"/>
        <rFont val="Aptos"/>
      </rPr>
      <t>Pinus</t>
    </r>
    <r>
      <rPr>
        <sz val="12"/>
        <color rgb="FF000000"/>
        <rFont val="Aptos"/>
      </rPr>
      <t xml:space="preserve"> sp. forest</t>
    </r>
  </si>
  <si>
    <r>
      <t xml:space="preserve">soil under </t>
    </r>
    <r>
      <rPr>
        <i/>
        <sz val="12"/>
        <color rgb="FF000000"/>
        <rFont val="Aptos"/>
      </rPr>
      <t>Picea pungens</t>
    </r>
  </si>
  <si>
    <t>Protein Count</t>
  </si>
  <si>
    <t>PFAM</t>
  </si>
  <si>
    <t>ANIG</t>
  </si>
  <si>
    <t>CVEN2</t>
  </si>
  <si>
    <t>GCAR</t>
  </si>
  <si>
    <t>KPFE</t>
  </si>
  <si>
    <t>MCON</t>
  </si>
  <si>
    <t>MIMP</t>
  </si>
  <si>
    <t>MSEX</t>
  </si>
  <si>
    <t>MSNY</t>
  </si>
  <si>
    <t>OOLI</t>
  </si>
  <si>
    <t>PDOM</t>
  </si>
  <si>
    <t>PECH</t>
  </si>
  <si>
    <t>POMP</t>
  </si>
  <si>
    <t>SBRU</t>
  </si>
  <si>
    <t>TBOR2</t>
  </si>
  <si>
    <t>TBOU</t>
  </si>
  <si>
    <t>TCLA</t>
  </si>
  <si>
    <t>THYB</t>
  </si>
  <si>
    <t>TNIV</t>
  </si>
  <si>
    <t>WMIK</t>
  </si>
  <si>
    <t>RUND</t>
  </si>
  <si>
    <t>Late colonizer, pyrotolerant</t>
  </si>
  <si>
    <t>Steindorff et al (2022)</t>
  </si>
  <si>
    <t>TBRU</t>
  </si>
  <si>
    <t>TMEL</t>
  </si>
  <si>
    <t>van Brummelen (1981)</t>
  </si>
  <si>
    <t>Ectomycorrhizal truffle, no known association with fire</t>
  </si>
  <si>
    <t>Moreno et al (2011)</t>
  </si>
  <si>
    <t xml:space="preserve">Coprophilous fungus, no known association with fire </t>
  </si>
  <si>
    <t>Desert truffle, no known association with fire</t>
  </si>
  <si>
    <t>Trappe et al (2013)</t>
  </si>
  <si>
    <t>Late post-fire colonizer, pyrotolerant</t>
  </si>
  <si>
    <t xml:space="preserve">Early post-fire colonizer, pyrophilous </t>
  </si>
  <si>
    <t>Kuo et al (2012)</t>
  </si>
  <si>
    <t>Masaphy et al (2008)</t>
  </si>
  <si>
    <t>Sanz-Rocha et al (2023)</t>
  </si>
  <si>
    <t>Pyrophilous fungus, requiring fire for ascospore germination</t>
  </si>
  <si>
    <t>Hughes et al (2020)</t>
  </si>
  <si>
    <t>Veeraraghavan et al (2022)</t>
  </si>
  <si>
    <t>Post-fire colonizer</t>
  </si>
  <si>
    <t>Vidal-Diez de Ulzurrun (Ch11 in Fungal Associations)</t>
  </si>
  <si>
    <t xml:space="preserve">Šimonovičová et al (2014) </t>
  </si>
  <si>
    <t xml:space="preserve">Bianchetto truffle, no know association with fire </t>
  </si>
  <si>
    <t xml:space="preserve">Lancellotti et al (2014) </t>
  </si>
  <si>
    <t>Périgord black truffle, can be introduced in post-fire environments</t>
  </si>
  <si>
    <t>de Aragón et al (2012)</t>
  </si>
  <si>
    <t xml:space="preserve">Winter truffle, no know association with fire </t>
  </si>
  <si>
    <t>Merényi, Varga &amp; Bratek (2016)</t>
  </si>
  <si>
    <t>Black morel, Post-fire colonizer</t>
  </si>
  <si>
    <t xml:space="preserve">Outgroup, nematode trapping fungus, no known association with fire </t>
  </si>
  <si>
    <t>Jalaluddin (1967)</t>
  </si>
  <si>
    <t>OG0000190</t>
  </si>
  <si>
    <t>OG0000279</t>
  </si>
  <si>
    <t>OG0000266</t>
  </si>
  <si>
    <t>Scientific Name</t>
  </si>
  <si>
    <t>Max Score</t>
  </si>
  <si>
    <t>Total Score</t>
  </si>
  <si>
    <t>Query Cover</t>
  </si>
  <si>
    <t>E value</t>
  </si>
  <si>
    <t xml:space="preserve">Accession  </t>
  </si>
  <si>
    <t>Tuber indicum</t>
  </si>
  <si>
    <t>KAI5838157.1</t>
  </si>
  <si>
    <t>KAF2658305.1</t>
  </si>
  <si>
    <t>RPA86142.1</t>
  </si>
  <si>
    <t>KAI5838079.1</t>
  </si>
  <si>
    <t>RPB25064.1</t>
  </si>
  <si>
    <r>
      <rPr>
        <b/>
        <sz val="12"/>
        <color theme="1"/>
        <rFont val="Calibri"/>
        <family val="2"/>
        <scheme val="minor"/>
      </rPr>
      <t>BLAST Settings</t>
    </r>
    <r>
      <rPr>
        <sz val="12"/>
        <color theme="1"/>
        <rFont val="Calibri"/>
        <family val="2"/>
        <scheme val="minor"/>
      </rPr>
      <t>: Default settings on NCBI BLAST in November 2024. Program: BLASTp, non-redundant database</t>
    </r>
  </si>
  <si>
    <t>HSP20-like chaperone</t>
  </si>
  <si>
    <t>Lophiostoma macrostomum</t>
  </si>
  <si>
    <t>Terfezia boudieri</t>
  </si>
  <si>
    <t>Percent identity</t>
  </si>
  <si>
    <t>Accession Length</t>
  </si>
  <si>
    <t xml:space="preserve">Orthogroups &amp; Genes </t>
  </si>
  <si>
    <t>RUND412_002065</t>
  </si>
  <si>
    <t>RUND412_002069</t>
  </si>
  <si>
    <t>RUND412_002074</t>
  </si>
  <si>
    <t>RUND412_002076</t>
  </si>
  <si>
    <t>RUND412_002287</t>
  </si>
  <si>
    <t>RUND412_002292</t>
  </si>
  <si>
    <t>RUND412_004454</t>
  </si>
  <si>
    <t>RUND412_006764</t>
  </si>
  <si>
    <t>RUND412_006990</t>
  </si>
  <si>
    <t>RUND412_008100</t>
  </si>
  <si>
    <t>RUND412_008687</t>
  </si>
  <si>
    <t>RUND412_008918</t>
  </si>
  <si>
    <t>RUND412_009141</t>
  </si>
  <si>
    <t>RUND412_009143</t>
  </si>
  <si>
    <t>RUND412_009745</t>
  </si>
  <si>
    <t>RUND412_009746</t>
  </si>
  <si>
    <t>RUND412_009747</t>
  </si>
  <si>
    <t>RUND412_009832</t>
  </si>
  <si>
    <t>RUND412_011433</t>
  </si>
  <si>
    <t>RUND412_009064</t>
  </si>
  <si>
    <t>RUND412_009273</t>
  </si>
  <si>
    <t>RUND412_009274</t>
  </si>
  <si>
    <t>RUND412_009575</t>
  </si>
  <si>
    <t>RUND412_010758</t>
  </si>
  <si>
    <t>RUND412_011578</t>
  </si>
  <si>
    <t>RUND412_001286</t>
  </si>
  <si>
    <t>RUND412_001287</t>
  </si>
  <si>
    <t>RUND412_006282</t>
  </si>
  <si>
    <t>RUND412_006283</t>
  </si>
  <si>
    <t>RUND412_006765</t>
  </si>
  <si>
    <t>RUND412_007367</t>
  </si>
  <si>
    <t>RUND412_008059</t>
  </si>
  <si>
    <t>RUND412_008271</t>
  </si>
  <si>
    <t>RUND412_010972</t>
  </si>
  <si>
    <t>RUND412_011364</t>
  </si>
  <si>
    <t>RUND412_001625 (GST2_1)</t>
  </si>
  <si>
    <t>RUND412_002995 (URE2_1)</t>
  </si>
  <si>
    <t>RUND412_003158 (URE2_2)</t>
  </si>
  <si>
    <t>RUND412_005732 (GST2_2)</t>
  </si>
  <si>
    <t>RUND412_010759 (URE2_3)</t>
  </si>
  <si>
    <t>Penicillium oxalicum</t>
  </si>
  <si>
    <t>XP_049972160.1</t>
  </si>
  <si>
    <t>KAI5812958.1</t>
  </si>
  <si>
    <t>KAI5845651.1</t>
  </si>
  <si>
    <t>Neohortaea acidophila</t>
  </si>
  <si>
    <t>XP_033593881.1</t>
  </si>
  <si>
    <t>KAI5817355.1</t>
  </si>
  <si>
    <t>Discina gigas</t>
  </si>
  <si>
    <t>KAL0638306.1</t>
  </si>
  <si>
    <t>RPB09989.1</t>
  </si>
  <si>
    <t xml:space="preserve">Glutathione S-transferase-like protein tpcF </t>
  </si>
  <si>
    <t xml:space="preserve">Glutathione S-transferase C-terminal-like protein </t>
  </si>
  <si>
    <t xml:space="preserve">Glutathione S-transferase </t>
  </si>
  <si>
    <t xml:space="preserve">Glutathione S-transferase GstA </t>
  </si>
  <si>
    <t>Glutathione S-transferase, nitrogen catabolite repression regulator</t>
  </si>
  <si>
    <t xml:space="preserve">Glutathione S-transferase, nitrogen catabolite repression regulator </t>
  </si>
  <si>
    <t>RPB08731.1</t>
  </si>
  <si>
    <t>KAI5838310.1</t>
  </si>
  <si>
    <t>Amylocarpus encephaloides</t>
  </si>
  <si>
    <t>KAG9229497.1</t>
  </si>
  <si>
    <t>KAI5849596.1</t>
  </si>
  <si>
    <t>RPA75064.1</t>
  </si>
  <si>
    <t>Aromatic compound dioxygenase</t>
  </si>
  <si>
    <t>Extracellular dioxygenase</t>
  </si>
  <si>
    <t>Intradiol ring-cleavage dioxygenase</t>
  </si>
  <si>
    <t>TOTAL</t>
  </si>
  <si>
    <t>Table S1: Species included in this study and information regarding their genome assemblies and ecologies</t>
  </si>
  <si>
    <t xml:space="preserve">Reference for Ecology </t>
  </si>
  <si>
    <t xml:space="preserve">Ecology, particularly regarding their associations (or lack thereof) with fire </t>
  </si>
  <si>
    <t>Rhizina undulata*</t>
  </si>
  <si>
    <t>* The isolate indicated in bold text is the isolate that was sequenced for this study</t>
  </si>
  <si>
    <t>Table S6: BLAST results to determine the identity of the R. undulata proteins grouped in orthogroups OG0000190, OG0000279 and OG0000266</t>
  </si>
  <si>
    <t>Dataset</t>
  </si>
  <si>
    <t>Column</t>
  </si>
  <si>
    <t>Shapiro W</t>
  </si>
  <si>
    <t xml:space="preserve">Shapiro p </t>
  </si>
  <si>
    <t>Wilcoxon W</t>
  </si>
  <si>
    <t>ns</t>
  </si>
  <si>
    <t>Approximate Wilcoxon p</t>
  </si>
  <si>
    <t>Non-fire associates</t>
  </si>
  <si>
    <t>Fire associates</t>
  </si>
  <si>
    <t>OG0000190_removed*</t>
  </si>
  <si>
    <t>OG0000279_removed*</t>
  </si>
  <si>
    <t>OG0000266_removed*</t>
  </si>
  <si>
    <r>
      <t>* The number of proteins in the</t>
    </r>
    <r>
      <rPr>
        <i/>
        <sz val="12"/>
        <color theme="1"/>
        <rFont val="Calibri"/>
        <family val="2"/>
        <scheme val="minor"/>
      </rPr>
      <t xml:space="preserve"> R. undulata</t>
    </r>
    <r>
      <rPr>
        <sz val="12"/>
        <color theme="1"/>
        <rFont val="Calibri"/>
        <family val="2"/>
        <scheme val="minor"/>
      </rPr>
      <t xml:space="preserve"> protein family were removed from this dataset as they were outlier values. </t>
    </r>
  </si>
  <si>
    <t>*</t>
  </si>
  <si>
    <t>**</t>
  </si>
  <si>
    <t>***</t>
  </si>
  <si>
    <r>
      <rPr>
        <b/>
        <sz val="12"/>
        <color theme="1"/>
        <rFont val="Calibri"/>
        <family val="2"/>
        <scheme val="minor"/>
      </rPr>
      <t>Table S7:</t>
    </r>
    <r>
      <rPr>
        <sz val="12"/>
        <color theme="1"/>
        <rFont val="Calibri"/>
        <family val="2"/>
        <scheme val="minor"/>
      </rPr>
      <t xml:space="preserve"> W statistics and p-values for Shapiro-Wilk normality test and Wilcoxon rank sum tests to determine whether significant differences existed between fire associates and non-fire associates with regards to the number of proteins in the OG0000190, OG0000279, and OG0000266 orthogroups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</si>
</sst>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Aptos"/>
    </font>
    <font>
      <b/>
      <sz val="12"/>
      <color theme="1"/>
      <name val="Aptos"/>
    </font>
    <font>
      <sz val="12"/>
      <name val="Aptos"/>
    </font>
    <font>
      <i/>
      <sz val="12"/>
      <color theme="1"/>
      <name val="Aptos"/>
    </font>
    <font>
      <b/>
      <i/>
      <sz val="12"/>
      <color theme="1"/>
      <name val="Aptos"/>
    </font>
    <font>
      <sz val="12"/>
      <color rgb="FF000000"/>
      <name val="Aptos"/>
    </font>
    <font>
      <b/>
      <sz val="12"/>
      <name val="Aptos"/>
    </font>
    <font>
      <i/>
      <sz val="12"/>
      <color rgb="FF000000"/>
      <name val="Aptos"/>
    </font>
    <font>
      <b/>
      <i/>
      <sz val="12"/>
      <color rgb="FF000000"/>
      <name val="Aptos"/>
    </font>
    <font>
      <b/>
      <sz val="12"/>
      <color rgb="FF000000"/>
      <name val="Aptos"/>
    </font>
    <font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2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/>
    </xf>
    <xf numFmtId="0" fontId="4" fillId="0" borderId="0" xfId="0" applyFont="1"/>
    <xf numFmtId="0" fontId="2" fillId="0" borderId="0" xfId="0" applyFont="1" applyAlignment="1">
      <alignment vertical="center"/>
    </xf>
    <xf numFmtId="0" fontId="5" fillId="0" borderId="0" xfId="0" applyFont="1"/>
    <xf numFmtId="2" fontId="2" fillId="0" borderId="0" xfId="0" applyNumberFormat="1" applyFont="1"/>
    <xf numFmtId="1" fontId="2" fillId="0" borderId="0" xfId="0" applyNumberFormat="1" applyFont="1"/>
    <xf numFmtId="164" fontId="2" fillId="0" borderId="0" xfId="0" applyNumberFormat="1" applyFont="1"/>
    <xf numFmtId="164" fontId="2" fillId="0" borderId="0" xfId="0" applyNumberFormat="1" applyFont="1" applyAlignment="1">
      <alignment horizontal="center"/>
    </xf>
    <xf numFmtId="0" fontId="6" fillId="0" borderId="0" xfId="0" applyFont="1"/>
    <xf numFmtId="0" fontId="3" fillId="0" borderId="0" xfId="0" applyFont="1"/>
    <xf numFmtId="2" fontId="3" fillId="0" borderId="0" xfId="0" applyNumberFormat="1" applyFont="1"/>
    <xf numFmtId="1" fontId="3" fillId="0" borderId="0" xfId="0" applyNumberFormat="1" applyFont="1"/>
    <xf numFmtId="2" fontId="7" fillId="0" borderId="0" xfId="0" applyNumberFormat="1" applyFont="1"/>
    <xf numFmtId="1" fontId="7" fillId="0" borderId="0" xfId="0" applyNumberFormat="1" applyFont="1"/>
    <xf numFmtId="0" fontId="2" fillId="0" borderId="0" xfId="0" applyFont="1" applyAlignment="1">
      <alignment horizontal="left"/>
    </xf>
    <xf numFmtId="0" fontId="5" fillId="2" borderId="0" xfId="0" applyFont="1" applyFill="1"/>
    <xf numFmtId="0" fontId="2" fillId="2" borderId="0" xfId="0" applyFont="1" applyFill="1"/>
    <xf numFmtId="2" fontId="2" fillId="2" borderId="0" xfId="0" applyNumberFormat="1" applyFont="1" applyFill="1"/>
    <xf numFmtId="1" fontId="2" fillId="2" borderId="0" xfId="0" applyNumberFormat="1" applyFont="1" applyFill="1"/>
    <xf numFmtId="0" fontId="2" fillId="0" borderId="0" xfId="0" applyFont="1" applyAlignment="1">
      <alignment horizontal="center"/>
    </xf>
    <xf numFmtId="165" fontId="2" fillId="0" borderId="0" xfId="0" applyNumberFormat="1" applyFont="1"/>
    <xf numFmtId="0" fontId="4" fillId="0" borderId="1" xfId="0" applyFont="1" applyBorder="1"/>
    <xf numFmtId="0" fontId="8" fillId="0" borderId="0" xfId="0" applyFont="1"/>
    <xf numFmtId="0" fontId="8" fillId="0" borderId="2" xfId="0" applyFont="1" applyBorder="1"/>
    <xf numFmtId="0" fontId="8" fillId="0" borderId="1" xfId="0" applyFont="1" applyBorder="1"/>
    <xf numFmtId="3" fontId="4" fillId="0" borderId="0" xfId="0" applyNumberFormat="1" applyFont="1"/>
    <xf numFmtId="0" fontId="4" fillId="0" borderId="2" xfId="0" applyFont="1" applyBorder="1"/>
    <xf numFmtId="2" fontId="4" fillId="0" borderId="2" xfId="0" applyNumberFormat="1" applyFont="1" applyBorder="1"/>
    <xf numFmtId="0" fontId="8" fillId="0" borderId="3" xfId="0" applyFont="1" applyBorder="1"/>
    <xf numFmtId="3" fontId="4" fillId="0" borderId="4" xfId="0" applyNumberFormat="1" applyFont="1" applyBorder="1"/>
    <xf numFmtId="2" fontId="4" fillId="0" borderId="5" xfId="0" applyNumberFormat="1" applyFont="1" applyBorder="1"/>
    <xf numFmtId="0" fontId="3" fillId="0" borderId="11" xfId="0" applyFont="1" applyBorder="1"/>
    <xf numFmtId="0" fontId="3" fillId="0" borderId="1" xfId="0" applyFont="1" applyBorder="1"/>
    <xf numFmtId="0" fontId="6" fillId="0" borderId="1" xfId="0" applyFont="1" applyBorder="1"/>
    <xf numFmtId="0" fontId="3" fillId="0" borderId="3" xfId="0" applyFont="1" applyBorder="1"/>
    <xf numFmtId="0" fontId="7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2" fillId="0" borderId="13" xfId="0" applyFont="1" applyBorder="1" applyAlignment="1">
      <alignment horizontal="center"/>
    </xf>
    <xf numFmtId="0" fontId="2" fillId="0" borderId="7" xfId="0" applyFont="1" applyBorder="1"/>
    <xf numFmtId="0" fontId="2" fillId="0" borderId="13" xfId="0" applyFont="1" applyBorder="1"/>
    <xf numFmtId="0" fontId="2" fillId="4" borderId="15" xfId="0" applyFont="1" applyFill="1" applyBorder="1"/>
    <xf numFmtId="0" fontId="5" fillId="0" borderId="11" xfId="0" applyFont="1" applyBorder="1"/>
    <xf numFmtId="0" fontId="2" fillId="0" borderId="9" xfId="0" applyFont="1" applyBorder="1"/>
    <xf numFmtId="0" fontId="0" fillId="0" borderId="9" xfId="0" applyBorder="1"/>
    <xf numFmtId="2" fontId="2" fillId="0" borderId="9" xfId="0" applyNumberFormat="1" applyFont="1" applyBorder="1" applyAlignment="1">
      <alignment horizontal="center"/>
    </xf>
    <xf numFmtId="1" fontId="2" fillId="0" borderId="9" xfId="0" applyNumberFormat="1" applyFont="1" applyBorder="1" applyAlignment="1">
      <alignment horizontal="center"/>
    </xf>
    <xf numFmtId="164" fontId="2" fillId="0" borderId="9" xfId="0" applyNumberFormat="1" applyFont="1" applyBorder="1" applyAlignment="1">
      <alignment horizontal="center"/>
    </xf>
    <xf numFmtId="0" fontId="5" fillId="0" borderId="9" xfId="0" applyFont="1" applyBorder="1"/>
    <xf numFmtId="165" fontId="2" fillId="0" borderId="9" xfId="0" applyNumberFormat="1" applyFont="1" applyBorder="1" applyAlignment="1">
      <alignment horizontal="center"/>
    </xf>
    <xf numFmtId="164" fontId="2" fillId="0" borderId="10" xfId="0" applyNumberFormat="1" applyFont="1" applyBorder="1" applyAlignment="1">
      <alignment horizontal="center"/>
    </xf>
    <xf numFmtId="0" fontId="5" fillId="0" borderId="1" xfId="0" applyFont="1" applyBorder="1"/>
    <xf numFmtId="2" fontId="2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165" fontId="2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164" fontId="7" fillId="0" borderId="0" xfId="0" applyNumberFormat="1" applyFont="1" applyAlignment="1">
      <alignment horizontal="center"/>
    </xf>
    <xf numFmtId="2" fontId="7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5" fillId="3" borderId="3" xfId="0" applyFont="1" applyFill="1" applyBorder="1"/>
    <xf numFmtId="0" fontId="2" fillId="3" borderId="4" xfId="0" applyFont="1" applyFill="1" applyBorder="1"/>
    <xf numFmtId="2" fontId="2" fillId="2" borderId="4" xfId="0" applyNumberFormat="1" applyFont="1" applyFill="1" applyBorder="1" applyAlignment="1">
      <alignment horizontal="center"/>
    </xf>
    <xf numFmtId="1" fontId="2" fillId="2" borderId="4" xfId="0" applyNumberFormat="1" applyFont="1" applyFill="1" applyBorder="1" applyAlignment="1">
      <alignment horizontal="center"/>
    </xf>
    <xf numFmtId="164" fontId="2" fillId="2" borderId="4" xfId="0" applyNumberFormat="1" applyFont="1" applyFill="1" applyBorder="1" applyAlignment="1">
      <alignment horizontal="center"/>
    </xf>
    <xf numFmtId="1" fontId="2" fillId="3" borderId="4" xfId="0" applyNumberFormat="1" applyFont="1" applyFill="1" applyBorder="1" applyAlignment="1">
      <alignment horizontal="center"/>
    </xf>
    <xf numFmtId="0" fontId="5" fillId="3" borderId="4" xfId="0" applyFont="1" applyFill="1" applyBorder="1"/>
    <xf numFmtId="165" fontId="2" fillId="3" borderId="4" xfId="0" applyNumberFormat="1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4" fontId="2" fillId="3" borderId="5" xfId="0" applyNumberFormat="1" applyFont="1" applyFill="1" applyBorder="1" applyAlignment="1">
      <alignment horizontal="center"/>
    </xf>
    <xf numFmtId="0" fontId="2" fillId="0" borderId="2" xfId="0" applyFont="1" applyBorder="1"/>
    <xf numFmtId="0" fontId="2" fillId="0" borderId="10" xfId="0" applyFont="1" applyBorder="1"/>
    <xf numFmtId="0" fontId="3" fillId="0" borderId="2" xfId="0" applyFont="1" applyBorder="1"/>
    <xf numFmtId="0" fontId="2" fillId="0" borderId="2" xfId="0" applyFont="1" applyBorder="1" applyAlignment="1">
      <alignment horizontal="left"/>
    </xf>
    <xf numFmtId="0" fontId="2" fillId="3" borderId="5" xfId="0" applyFont="1" applyFill="1" applyBorder="1"/>
    <xf numFmtId="0" fontId="2" fillId="0" borderId="1" xfId="0" applyFont="1" applyBorder="1"/>
    <xf numFmtId="0" fontId="0" fillId="0" borderId="11" xfId="0" applyBorder="1"/>
    <xf numFmtId="0" fontId="0" fillId="0" borderId="10" xfId="0" applyBorder="1"/>
    <xf numFmtId="0" fontId="0" fillId="0" borderId="1" xfId="0" applyBorder="1"/>
    <xf numFmtId="0" fontId="0" fillId="0" borderId="2" xfId="0" applyBorder="1"/>
    <xf numFmtId="0" fontId="0" fillId="3" borderId="3" xfId="0" applyFill="1" applyBorder="1"/>
    <xf numFmtId="0" fontId="0" fillId="3" borderId="5" xfId="0" applyFill="1" applyBorder="1"/>
    <xf numFmtId="0" fontId="2" fillId="0" borderId="11" xfId="0" applyFont="1" applyBorder="1"/>
    <xf numFmtId="0" fontId="2" fillId="3" borderId="3" xfId="0" applyFont="1" applyFill="1" applyBorder="1"/>
    <xf numFmtId="164" fontId="2" fillId="0" borderId="1" xfId="0" applyNumberFormat="1" applyFont="1" applyBorder="1" applyAlignment="1">
      <alignment horizontal="center"/>
    </xf>
    <xf numFmtId="164" fontId="2" fillId="0" borderId="11" xfId="0" applyNumberFormat="1" applyFont="1" applyBorder="1" applyAlignment="1">
      <alignment horizontal="center"/>
    </xf>
    <xf numFmtId="165" fontId="2" fillId="0" borderId="10" xfId="0" applyNumberFormat="1" applyFont="1" applyBorder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165" fontId="2" fillId="0" borderId="2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2" fillId="3" borderId="3" xfId="0" applyNumberFormat="1" applyFont="1" applyFill="1" applyBorder="1" applyAlignment="1">
      <alignment horizontal="center"/>
    </xf>
    <xf numFmtId="165" fontId="2" fillId="3" borderId="5" xfId="0" applyNumberFormat="1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0" fontId="3" fillId="0" borderId="12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164" fontId="2" fillId="0" borderId="13" xfId="0" applyNumberFormat="1" applyFont="1" applyBorder="1" applyAlignment="1">
      <alignment horizontal="center"/>
    </xf>
    <xf numFmtId="164" fontId="2" fillId="0" borderId="12" xfId="0" applyNumberFormat="1" applyFont="1" applyBorder="1" applyAlignment="1">
      <alignment horizontal="center"/>
    </xf>
    <xf numFmtId="164" fontId="3" fillId="0" borderId="13" xfId="0" applyNumberFormat="1" applyFont="1" applyBorder="1" applyAlignment="1">
      <alignment horizontal="center"/>
    </xf>
    <xf numFmtId="164" fontId="2" fillId="3" borderId="14" xfId="0" applyNumberFormat="1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9" fillId="0" borderId="11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10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2" fillId="0" borderId="4" xfId="0" applyFont="1" applyBorder="1"/>
    <xf numFmtId="0" fontId="9" fillId="0" borderId="3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2" fillId="0" borderId="3" xfId="0" applyFont="1" applyBorder="1"/>
    <xf numFmtId="0" fontId="2" fillId="0" borderId="5" xfId="0" applyFont="1" applyBorder="1"/>
    <xf numFmtId="0" fontId="3" fillId="0" borderId="15" xfId="0" applyFont="1" applyBorder="1" applyAlignment="1">
      <alignment horizontal="center"/>
    </xf>
    <xf numFmtId="0" fontId="3" fillId="0" borderId="13" xfId="0" applyFont="1" applyBorder="1"/>
    <xf numFmtId="0" fontId="3" fillId="0" borderId="15" xfId="0" applyFont="1" applyBorder="1"/>
    <xf numFmtId="0" fontId="1" fillId="0" borderId="11" xfId="0" applyFont="1" applyBorder="1"/>
    <xf numFmtId="0" fontId="1" fillId="0" borderId="9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49" fontId="12" fillId="0" borderId="1" xfId="0" applyNumberFormat="1" applyFont="1" applyBorder="1" applyAlignment="1">
      <alignment vertical="top"/>
    </xf>
    <xf numFmtId="0" fontId="13" fillId="0" borderId="0" xfId="0" applyFont="1"/>
    <xf numFmtId="9" fontId="0" fillId="0" borderId="0" xfId="0" applyNumberFormat="1"/>
    <xf numFmtId="11" fontId="0" fillId="0" borderId="0" xfId="0" applyNumberFormat="1"/>
    <xf numFmtId="10" fontId="0" fillId="0" borderId="0" xfId="0" applyNumberFormat="1"/>
    <xf numFmtId="0" fontId="0" fillId="0" borderId="3" xfId="0" applyBorder="1"/>
    <xf numFmtId="0" fontId="0" fillId="0" borderId="4" xfId="0" applyBorder="1"/>
    <xf numFmtId="0" fontId="13" fillId="0" borderId="4" xfId="0" applyFont="1" applyBorder="1"/>
    <xf numFmtId="9" fontId="0" fillId="0" borderId="4" xfId="0" applyNumberFormat="1" applyBorder="1"/>
    <xf numFmtId="11" fontId="0" fillId="0" borderId="4" xfId="0" applyNumberFormat="1" applyBorder="1"/>
    <xf numFmtId="10" fontId="0" fillId="0" borderId="4" xfId="0" applyNumberFormat="1" applyBorder="1"/>
    <xf numFmtId="0" fontId="0" fillId="0" borderId="5" xfId="0" applyBorder="1"/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15" fillId="0" borderId="0" xfId="0" applyFont="1" applyAlignment="1">
      <alignment horizontal="left" vertical="center"/>
    </xf>
    <xf numFmtId="0" fontId="0" fillId="0" borderId="2" xfId="0" applyBorder="1" applyAlignment="1">
      <alignment vertical="center"/>
    </xf>
    <xf numFmtId="11" fontId="15" fillId="0" borderId="0" xfId="0" applyNumberFormat="1" applyFont="1" applyAlignment="1">
      <alignment horizontal="left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15" fillId="0" borderId="4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5" fillId="0" borderId="9" xfId="0" applyFont="1" applyBorder="1" applyAlignment="1">
      <alignment horizontal="left"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1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0" xfId="0" applyFont="1" applyAlignment="1">
      <alignment horizontal="center"/>
    </xf>
    <xf numFmtId="3" fontId="2" fillId="0" borderId="0" xfId="0" applyNumberFormat="1" applyFont="1" applyAlignment="1">
      <alignment horizontal="right"/>
    </xf>
    <xf numFmtId="3" fontId="2" fillId="0" borderId="2" xfId="0" applyNumberFormat="1" applyFont="1" applyBorder="1" applyAlignment="1">
      <alignment horizontal="right"/>
    </xf>
    <xf numFmtId="1" fontId="2" fillId="0" borderId="9" xfId="0" applyNumberFormat="1" applyFont="1" applyBorder="1" applyAlignment="1">
      <alignment horizontal="right"/>
    </xf>
    <xf numFmtId="1" fontId="2" fillId="0" borderId="10" xfId="0" applyNumberFormat="1" applyFont="1" applyBorder="1" applyAlignment="1">
      <alignment horizontal="right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5" fillId="0" borderId="6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4" fillId="5" borderId="1" xfId="0" applyFont="1" applyFill="1" applyBorder="1" applyAlignment="1">
      <alignment horizontal="left"/>
    </xf>
    <xf numFmtId="0" fontId="14" fillId="5" borderId="0" xfId="0" applyFont="1" applyFill="1" applyAlignment="1">
      <alignment horizontal="left"/>
    </xf>
    <xf numFmtId="0" fontId="14" fillId="5" borderId="2" xfId="0" applyFont="1" applyFill="1" applyBorder="1" applyAlignment="1">
      <alignment horizontal="left"/>
    </xf>
    <xf numFmtId="0" fontId="14" fillId="5" borderId="11" xfId="0" applyFont="1" applyFill="1" applyBorder="1" applyAlignment="1">
      <alignment horizontal="left"/>
    </xf>
    <xf numFmtId="0" fontId="14" fillId="5" borderId="9" xfId="0" applyFont="1" applyFill="1" applyBorder="1" applyAlignment="1">
      <alignment horizontal="left"/>
    </xf>
    <xf numFmtId="0" fontId="14" fillId="5" borderId="10" xfId="0" applyFont="1" applyFill="1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15" fillId="0" borderId="9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5" fillId="0" borderId="4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9D9D9"/>
      <color rgb="FFD7DD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BC4CD-FD6F-D34A-A4DE-D2FAE4105F66}">
  <dimension ref="B1:AI37"/>
  <sheetViews>
    <sheetView tabSelected="1" zoomScale="84" zoomScaleNormal="100" workbookViewId="0">
      <selection activeCell="I28" sqref="I28"/>
    </sheetView>
  </sheetViews>
  <sheetFormatPr baseColWidth="10" defaultRowHeight="16" x14ac:dyDescent="0.2"/>
  <cols>
    <col min="1" max="1" width="0.83203125" style="1" customWidth="1"/>
    <col min="2" max="2" width="25.5" style="1" customWidth="1"/>
    <col min="3" max="3" width="25.1640625" style="1" customWidth="1"/>
    <col min="4" max="4" width="19.5" style="1" customWidth="1"/>
    <col min="5" max="5" width="45.5" style="1" bestFit="1" customWidth="1"/>
    <col min="6" max="6" width="20.1640625" style="1" customWidth="1"/>
    <col min="7" max="7" width="18" style="1" customWidth="1"/>
    <col min="8" max="8" width="9.83203125" style="1" customWidth="1"/>
    <col min="9" max="9" width="9.33203125" style="1" customWidth="1"/>
    <col min="10" max="10" width="8.6640625" style="1" customWidth="1"/>
    <col min="11" max="11" width="13.5" style="1" customWidth="1"/>
    <col min="12" max="12" width="16" style="1" customWidth="1"/>
    <col min="13" max="16" width="8.6640625" style="1" customWidth="1"/>
    <col min="17" max="20" width="10.5" style="1" customWidth="1"/>
    <col min="21" max="21" width="10.83203125" style="1" customWidth="1"/>
    <col min="22" max="24" width="10.5" style="1" customWidth="1"/>
    <col min="25" max="28" width="10.1640625" style="1" customWidth="1"/>
    <col min="29" max="29" width="10.83203125" style="1" customWidth="1"/>
    <col min="30" max="30" width="16.33203125" style="1" bestFit="1" customWidth="1"/>
    <col min="31" max="31" width="32" style="1" bestFit="1" customWidth="1"/>
    <col min="32" max="32" width="10.83203125" style="1"/>
    <col min="33" max="33" width="10" style="1" customWidth="1"/>
    <col min="34" max="16384" width="10.83203125" style="1"/>
  </cols>
  <sheetData>
    <row r="1" spans="2:31" ht="6" customHeight="1" thickBot="1" x14ac:dyDescent="0.25"/>
    <row r="2" spans="2:31" ht="17" thickBot="1" x14ac:dyDescent="0.25">
      <c r="B2" s="157" t="s">
        <v>453</v>
      </c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  <c r="AC2" s="158"/>
      <c r="AD2" s="2"/>
    </row>
    <row r="3" spans="2:31" ht="17" thickBot="1" x14ac:dyDescent="0.25">
      <c r="B3" s="3"/>
      <c r="C3" s="3"/>
      <c r="D3" s="3"/>
      <c r="E3" s="3"/>
      <c r="F3" s="3"/>
      <c r="G3" s="3"/>
    </row>
    <row r="4" spans="2:31" ht="17" thickBot="1" x14ac:dyDescent="0.25">
      <c r="B4" s="162" t="s">
        <v>9</v>
      </c>
      <c r="C4" s="165" t="s">
        <v>10</v>
      </c>
      <c r="D4" s="168" t="s">
        <v>11</v>
      </c>
      <c r="E4" s="162" t="s">
        <v>455</v>
      </c>
      <c r="F4" s="168" t="s">
        <v>454</v>
      </c>
      <c r="G4" s="162" t="s">
        <v>12</v>
      </c>
      <c r="H4" s="165" t="s">
        <v>13</v>
      </c>
      <c r="I4" s="165" t="s">
        <v>14</v>
      </c>
      <c r="J4" s="165" t="s">
        <v>15</v>
      </c>
      <c r="K4" s="165" t="s">
        <v>313</v>
      </c>
      <c r="L4" s="165" t="s">
        <v>301</v>
      </c>
      <c r="M4" s="159" t="s">
        <v>299</v>
      </c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1"/>
    </row>
    <row r="5" spans="2:31" ht="17" customHeight="1" x14ac:dyDescent="0.2">
      <c r="B5" s="163"/>
      <c r="C5" s="166"/>
      <c r="D5" s="169"/>
      <c r="E5" s="163"/>
      <c r="F5" s="169"/>
      <c r="G5" s="163"/>
      <c r="H5" s="166"/>
      <c r="I5" s="166"/>
      <c r="J5" s="166"/>
      <c r="K5" s="166"/>
      <c r="L5" s="166"/>
      <c r="M5" s="162" t="s">
        <v>298</v>
      </c>
      <c r="N5" s="165"/>
      <c r="O5" s="165"/>
      <c r="P5" s="165"/>
      <c r="Q5" s="165"/>
      <c r="R5" s="165"/>
      <c r="S5" s="165"/>
      <c r="T5" s="168"/>
      <c r="U5" s="162" t="s">
        <v>297</v>
      </c>
      <c r="V5" s="165"/>
      <c r="W5" s="165"/>
      <c r="X5" s="165"/>
      <c r="Y5" s="165"/>
      <c r="Z5" s="165"/>
      <c r="AA5" s="165"/>
      <c r="AB5" s="168"/>
      <c r="AC5" s="101" t="s">
        <v>300</v>
      </c>
    </row>
    <row r="6" spans="2:31" ht="18" thickBot="1" x14ac:dyDescent="0.25">
      <c r="B6" s="164"/>
      <c r="C6" s="167"/>
      <c r="D6" s="170"/>
      <c r="E6" s="164"/>
      <c r="F6" s="170"/>
      <c r="G6" s="164"/>
      <c r="H6" s="167"/>
      <c r="I6" s="167"/>
      <c r="J6" s="167"/>
      <c r="K6" s="167"/>
      <c r="L6" s="167"/>
      <c r="M6" s="164" t="s">
        <v>16</v>
      </c>
      <c r="N6" s="167"/>
      <c r="O6" s="167"/>
      <c r="P6" s="167"/>
      <c r="Q6" s="167" t="s">
        <v>17</v>
      </c>
      <c r="R6" s="167"/>
      <c r="S6" s="167"/>
      <c r="T6" s="170"/>
      <c r="U6" s="164" t="s">
        <v>16</v>
      </c>
      <c r="V6" s="167"/>
      <c r="W6" s="167"/>
      <c r="X6" s="167"/>
      <c r="Y6" s="167" t="s">
        <v>17</v>
      </c>
      <c r="Z6" s="167"/>
      <c r="AA6" s="167"/>
      <c r="AB6" s="170"/>
      <c r="AC6" s="102" t="s">
        <v>16</v>
      </c>
    </row>
    <row r="7" spans="2:31" x14ac:dyDescent="0.2">
      <c r="B7" s="45" t="s">
        <v>19</v>
      </c>
      <c r="C7" s="46" t="s">
        <v>20</v>
      </c>
      <c r="D7" s="78" t="s">
        <v>21</v>
      </c>
      <c r="E7" s="83" t="s">
        <v>342</v>
      </c>
      <c r="F7" s="84" t="s">
        <v>339</v>
      </c>
      <c r="G7" s="89" t="s">
        <v>22</v>
      </c>
      <c r="H7" s="48">
        <v>27.385200000000001</v>
      </c>
      <c r="I7" s="49">
        <v>176</v>
      </c>
      <c r="J7" s="50">
        <v>51.6</v>
      </c>
      <c r="K7" s="49">
        <v>7866</v>
      </c>
      <c r="L7" s="51" t="s">
        <v>36</v>
      </c>
      <c r="M7" s="92">
        <v>98.6</v>
      </c>
      <c r="N7" s="50">
        <v>97</v>
      </c>
      <c r="O7" s="50">
        <v>1.6</v>
      </c>
      <c r="P7" s="50">
        <v>1.1000000000000001</v>
      </c>
      <c r="Q7" s="52">
        <v>96.7</v>
      </c>
      <c r="R7" s="52">
        <v>95.38</v>
      </c>
      <c r="S7" s="52">
        <v>1.31</v>
      </c>
      <c r="T7" s="93">
        <v>2.63</v>
      </c>
      <c r="U7" s="92">
        <v>95.721000000000004</v>
      </c>
      <c r="V7" s="50">
        <v>94.548699999999997</v>
      </c>
      <c r="W7" s="50">
        <v>1.1723300000000001</v>
      </c>
      <c r="X7" s="50">
        <v>3.6342300000000001</v>
      </c>
      <c r="Y7" s="50">
        <v>94.9</v>
      </c>
      <c r="Z7" s="50">
        <v>94.02</v>
      </c>
      <c r="AA7" s="50">
        <v>0.87</v>
      </c>
      <c r="AB7" s="53">
        <v>3.81</v>
      </c>
      <c r="AC7" s="104">
        <v>6.45</v>
      </c>
      <c r="AE7" s="4"/>
    </row>
    <row r="8" spans="2:31" x14ac:dyDescent="0.2">
      <c r="B8" s="54"/>
      <c r="D8" s="77"/>
      <c r="E8" s="82"/>
      <c r="F8" s="77"/>
      <c r="G8" s="82"/>
      <c r="H8" s="55"/>
      <c r="I8" s="56"/>
      <c r="J8" s="9"/>
      <c r="K8" s="56"/>
      <c r="M8" s="91"/>
      <c r="N8" s="9"/>
      <c r="O8" s="9"/>
      <c r="P8" s="9"/>
      <c r="Q8" s="9"/>
      <c r="R8" s="9"/>
      <c r="S8" s="9"/>
      <c r="T8" s="57"/>
      <c r="U8" s="91"/>
      <c r="V8" s="9"/>
      <c r="W8" s="9"/>
      <c r="X8" s="9"/>
      <c r="Y8" s="9"/>
      <c r="Z8" s="9"/>
      <c r="AA8" s="9"/>
      <c r="AB8" s="57"/>
      <c r="AC8" s="103"/>
      <c r="AE8" s="4"/>
    </row>
    <row r="9" spans="2:31" x14ac:dyDescent="0.2">
      <c r="B9" s="54" t="s">
        <v>23</v>
      </c>
      <c r="C9" s="1" t="s">
        <v>24</v>
      </c>
      <c r="D9" s="77" t="s">
        <v>25</v>
      </c>
      <c r="E9" s="85" t="s">
        <v>362</v>
      </c>
      <c r="F9" s="86" t="s">
        <v>349</v>
      </c>
      <c r="G9" s="82" t="s">
        <v>26</v>
      </c>
      <c r="H9" s="55">
        <v>50.927199999999999</v>
      </c>
      <c r="I9" s="56">
        <v>105</v>
      </c>
      <c r="J9" s="9">
        <v>47.3</v>
      </c>
      <c r="K9" s="56">
        <v>10971</v>
      </c>
      <c r="L9" s="5" t="s">
        <v>36</v>
      </c>
      <c r="M9" s="94">
        <v>98.81</v>
      </c>
      <c r="N9" s="58">
        <v>97.09</v>
      </c>
      <c r="O9" s="58">
        <v>1.71</v>
      </c>
      <c r="P9" s="58">
        <v>0.79</v>
      </c>
      <c r="Q9" s="58">
        <v>96.83</v>
      </c>
      <c r="R9" s="58">
        <v>95.77</v>
      </c>
      <c r="S9" s="58">
        <v>1.05</v>
      </c>
      <c r="T9" s="95">
        <v>1.71</v>
      </c>
      <c r="U9" s="91">
        <v>94.021100000000004</v>
      </c>
      <c r="V9" s="9">
        <v>92.965999999999994</v>
      </c>
      <c r="W9" s="9">
        <v>1.0550999999999999</v>
      </c>
      <c r="X9" s="9">
        <v>3.9859300000000002</v>
      </c>
      <c r="Y9" s="9">
        <v>93.49</v>
      </c>
      <c r="Z9" s="9">
        <v>92.37</v>
      </c>
      <c r="AA9" s="9">
        <v>1.1100000000000001</v>
      </c>
      <c r="AB9" s="57">
        <v>3.86</v>
      </c>
      <c r="AC9" s="103">
        <v>6.45</v>
      </c>
      <c r="AE9" s="4"/>
    </row>
    <row r="10" spans="2:31" x14ac:dyDescent="0.2">
      <c r="B10" s="54" t="s">
        <v>27</v>
      </c>
      <c r="C10" s="1" t="s">
        <v>24</v>
      </c>
      <c r="D10" s="77" t="s">
        <v>28</v>
      </c>
      <c r="E10" s="85" t="s">
        <v>362</v>
      </c>
      <c r="F10" s="86" t="s">
        <v>347</v>
      </c>
      <c r="G10" s="82" t="s">
        <v>29</v>
      </c>
      <c r="H10" s="55">
        <v>53.57</v>
      </c>
      <c r="I10" s="56">
        <v>42</v>
      </c>
      <c r="J10" s="9">
        <v>47.4</v>
      </c>
      <c r="K10" s="56">
        <v>10695</v>
      </c>
      <c r="L10" s="5" t="s">
        <v>36</v>
      </c>
      <c r="M10" s="94">
        <v>99.07</v>
      </c>
      <c r="N10" s="58">
        <v>96.04</v>
      </c>
      <c r="O10" s="58">
        <v>3.03</v>
      </c>
      <c r="P10" s="58">
        <v>0.65</v>
      </c>
      <c r="Q10" s="58">
        <v>96.04</v>
      </c>
      <c r="R10" s="58">
        <v>93.53</v>
      </c>
      <c r="S10" s="58">
        <v>2.5</v>
      </c>
      <c r="T10" s="95">
        <v>2.2400000000000002</v>
      </c>
      <c r="U10" s="91">
        <v>96.189899999999994</v>
      </c>
      <c r="V10" s="9">
        <v>94.255600000000001</v>
      </c>
      <c r="W10" s="9">
        <v>1.93435</v>
      </c>
      <c r="X10" s="9">
        <v>2.8136000000000001</v>
      </c>
      <c r="Y10" s="9">
        <v>93.25</v>
      </c>
      <c r="Z10" s="9">
        <v>91.2</v>
      </c>
      <c r="AA10" s="9">
        <v>2.0499999999999998</v>
      </c>
      <c r="AB10" s="57">
        <v>3.69</v>
      </c>
      <c r="AC10" s="103">
        <v>6.45</v>
      </c>
      <c r="AE10" s="4"/>
    </row>
    <row r="11" spans="2:31" x14ac:dyDescent="0.2">
      <c r="B11" s="54" t="s">
        <v>30</v>
      </c>
      <c r="C11" s="1" t="s">
        <v>24</v>
      </c>
      <c r="D11" s="77" t="s">
        <v>31</v>
      </c>
      <c r="E11" s="85" t="s">
        <v>362</v>
      </c>
      <c r="F11" s="86" t="s">
        <v>348</v>
      </c>
      <c r="G11" s="82" t="s">
        <v>32</v>
      </c>
      <c r="H11" s="55">
        <v>48.21</v>
      </c>
      <c r="I11" s="56">
        <v>540</v>
      </c>
      <c r="J11" s="9">
        <v>47.2</v>
      </c>
      <c r="K11" s="56">
        <v>10082</v>
      </c>
      <c r="L11" s="5" t="s">
        <v>36</v>
      </c>
      <c r="M11" s="94">
        <v>97.22</v>
      </c>
      <c r="N11" s="58">
        <v>95.91</v>
      </c>
      <c r="O11" s="58">
        <v>1.31</v>
      </c>
      <c r="P11" s="58">
        <v>1.45</v>
      </c>
      <c r="Q11" s="58">
        <v>94.06</v>
      </c>
      <c r="R11" s="58">
        <v>93</v>
      </c>
      <c r="S11" s="58">
        <v>1.05</v>
      </c>
      <c r="T11" s="95">
        <v>3.29</v>
      </c>
      <c r="U11" s="91">
        <v>93.552199999999999</v>
      </c>
      <c r="V11" s="9">
        <v>92.848799999999997</v>
      </c>
      <c r="W11" s="9">
        <v>0.70340000000000003</v>
      </c>
      <c r="X11" s="9">
        <v>4.3962500000000002</v>
      </c>
      <c r="Y11" s="9">
        <v>91.14</v>
      </c>
      <c r="Z11" s="9">
        <v>90.38</v>
      </c>
      <c r="AA11" s="9">
        <v>0.76</v>
      </c>
      <c r="AB11" s="57">
        <v>4.8</v>
      </c>
      <c r="AC11" s="103">
        <v>8.06</v>
      </c>
      <c r="AE11" s="4"/>
    </row>
    <row r="12" spans="2:31" x14ac:dyDescent="0.2">
      <c r="B12" s="54" t="s">
        <v>33</v>
      </c>
      <c r="C12" s="1" t="s">
        <v>24</v>
      </c>
      <c r="D12" s="77" t="s">
        <v>34</v>
      </c>
      <c r="E12" s="85" t="s">
        <v>345</v>
      </c>
      <c r="F12" s="86" t="s">
        <v>336</v>
      </c>
      <c r="G12" s="82" t="s">
        <v>35</v>
      </c>
      <c r="H12" s="55">
        <v>54.771900000000002</v>
      </c>
      <c r="I12" s="56">
        <v>81</v>
      </c>
      <c r="J12" s="9">
        <v>47.6</v>
      </c>
      <c r="K12" s="56">
        <v>10998</v>
      </c>
      <c r="L12" s="5" t="s">
        <v>36</v>
      </c>
      <c r="M12" s="94">
        <v>98.54</v>
      </c>
      <c r="N12" s="58">
        <v>97.36</v>
      </c>
      <c r="O12" s="58">
        <v>1.18</v>
      </c>
      <c r="P12" s="58">
        <v>0.79</v>
      </c>
      <c r="Q12" s="58">
        <v>96.56</v>
      </c>
      <c r="R12" s="58">
        <v>95.64</v>
      </c>
      <c r="S12" s="58">
        <v>0.92</v>
      </c>
      <c r="T12" s="95">
        <v>1.84</v>
      </c>
      <c r="U12" s="91">
        <v>95.896799999999999</v>
      </c>
      <c r="V12" s="9">
        <v>95.193399999999997</v>
      </c>
      <c r="W12" s="9">
        <v>0.70340000000000003</v>
      </c>
      <c r="X12" s="9">
        <v>2.9308299999999998</v>
      </c>
      <c r="Y12" s="9">
        <v>93.9</v>
      </c>
      <c r="Z12" s="9">
        <v>93.14</v>
      </c>
      <c r="AA12" s="9">
        <v>0.76</v>
      </c>
      <c r="AB12" s="57">
        <v>3.75</v>
      </c>
      <c r="AC12" s="103">
        <v>5.64</v>
      </c>
      <c r="AE12" s="4"/>
    </row>
    <row r="13" spans="2:31" x14ac:dyDescent="0.2">
      <c r="B13" s="35"/>
      <c r="C13" s="11"/>
      <c r="D13" s="79"/>
      <c r="E13" s="34"/>
      <c r="F13" s="79"/>
      <c r="G13" s="34"/>
      <c r="H13" s="59"/>
      <c r="I13" s="60"/>
      <c r="J13" s="61"/>
      <c r="K13" s="56"/>
      <c r="L13" s="11"/>
      <c r="M13" s="96"/>
      <c r="N13" s="61"/>
      <c r="O13" s="61"/>
      <c r="P13" s="61"/>
      <c r="Q13" s="61"/>
      <c r="R13" s="61"/>
      <c r="S13" s="61"/>
      <c r="T13" s="62"/>
      <c r="U13" s="96"/>
      <c r="V13" s="61"/>
      <c r="W13" s="61"/>
      <c r="X13" s="61"/>
      <c r="Y13" s="61"/>
      <c r="Z13" s="61"/>
      <c r="AA13" s="61"/>
      <c r="AB13" s="62"/>
      <c r="AC13" s="105"/>
      <c r="AE13" s="4"/>
    </row>
    <row r="14" spans="2:31" x14ac:dyDescent="0.2">
      <c r="B14" s="54" t="s">
        <v>40</v>
      </c>
      <c r="C14" s="1" t="s">
        <v>41</v>
      </c>
      <c r="D14" s="77" t="s">
        <v>42</v>
      </c>
      <c r="E14" s="85" t="s">
        <v>343</v>
      </c>
      <c r="F14" s="86" t="s">
        <v>352</v>
      </c>
      <c r="G14" s="82" t="s">
        <v>43</v>
      </c>
      <c r="H14" s="55">
        <v>63.2346</v>
      </c>
      <c r="I14" s="56">
        <v>516</v>
      </c>
      <c r="J14" s="9">
        <v>45.6</v>
      </c>
      <c r="K14" s="56">
        <v>12031</v>
      </c>
      <c r="L14" s="5" t="s">
        <v>36</v>
      </c>
      <c r="M14" s="94">
        <v>98.68</v>
      </c>
      <c r="N14" s="58">
        <v>94.59</v>
      </c>
      <c r="O14" s="58">
        <v>4.08</v>
      </c>
      <c r="P14" s="58">
        <v>1.05</v>
      </c>
      <c r="Q14" s="58">
        <v>96.7</v>
      </c>
      <c r="R14" s="58">
        <v>93.66</v>
      </c>
      <c r="S14" s="58">
        <v>3.03</v>
      </c>
      <c r="T14" s="95">
        <v>2.2400000000000002</v>
      </c>
      <c r="U14" s="91">
        <v>93.024600000000007</v>
      </c>
      <c r="V14" s="9">
        <v>90.738600000000005</v>
      </c>
      <c r="W14" s="9">
        <v>2.2860499999999999</v>
      </c>
      <c r="X14" s="9">
        <v>5.3341099999999999</v>
      </c>
      <c r="Y14" s="9">
        <v>92.08</v>
      </c>
      <c r="Z14" s="9">
        <v>89.33</v>
      </c>
      <c r="AA14" s="9">
        <v>2.75</v>
      </c>
      <c r="AB14" s="57">
        <v>5.56</v>
      </c>
      <c r="AC14" s="103">
        <v>10.48</v>
      </c>
      <c r="AE14" s="4"/>
    </row>
    <row r="15" spans="2:31" x14ac:dyDescent="0.2">
      <c r="B15" s="54" t="s">
        <v>44</v>
      </c>
      <c r="C15" s="1" t="s">
        <v>41</v>
      </c>
      <c r="D15" s="77" t="s">
        <v>45</v>
      </c>
      <c r="E15" s="85" t="s">
        <v>343</v>
      </c>
      <c r="F15" s="86" t="s">
        <v>352</v>
      </c>
      <c r="G15" s="82" t="s">
        <v>46</v>
      </c>
      <c r="H15" s="55">
        <v>74.471400000000003</v>
      </c>
      <c r="I15" s="56">
        <v>1139</v>
      </c>
      <c r="J15" s="9">
        <v>44.8</v>
      </c>
      <c r="K15" s="56">
        <v>14243</v>
      </c>
      <c r="L15" s="5" t="s">
        <v>36</v>
      </c>
      <c r="M15" s="91">
        <v>97.7</v>
      </c>
      <c r="N15" s="9">
        <v>93.1</v>
      </c>
      <c r="O15" s="9">
        <v>4.5999999999999996</v>
      </c>
      <c r="P15" s="9">
        <v>1.8</v>
      </c>
      <c r="Q15" s="58">
        <v>95.11</v>
      </c>
      <c r="R15" s="58">
        <v>91.82</v>
      </c>
      <c r="S15" s="58">
        <v>3.29</v>
      </c>
      <c r="T15" s="95">
        <v>2.9</v>
      </c>
      <c r="U15" s="91">
        <v>91.793700000000001</v>
      </c>
      <c r="V15" s="9">
        <v>89.273200000000003</v>
      </c>
      <c r="W15" s="9">
        <v>2.5205199999999999</v>
      </c>
      <c r="X15" s="9">
        <v>6.2133599999999998</v>
      </c>
      <c r="Y15" s="9">
        <v>91.79</v>
      </c>
      <c r="Z15" s="9">
        <v>88.98</v>
      </c>
      <c r="AA15" s="9">
        <v>2.81</v>
      </c>
      <c r="AB15" s="57">
        <v>5.5</v>
      </c>
      <c r="AC15" s="103">
        <v>11.29</v>
      </c>
      <c r="AE15" s="4"/>
    </row>
    <row r="16" spans="2:31" x14ac:dyDescent="0.2">
      <c r="B16" s="54" t="s">
        <v>47</v>
      </c>
      <c r="C16" s="1" t="s">
        <v>41</v>
      </c>
      <c r="D16" s="77" t="s">
        <v>48</v>
      </c>
      <c r="E16" s="85" t="s">
        <v>343</v>
      </c>
      <c r="F16" s="86" t="s">
        <v>352</v>
      </c>
      <c r="G16" s="82" t="s">
        <v>49</v>
      </c>
      <c r="H16" s="55">
        <v>63.133400000000002</v>
      </c>
      <c r="I16" s="56">
        <v>412</v>
      </c>
      <c r="J16" s="9">
        <v>43.1</v>
      </c>
      <c r="K16" s="56">
        <v>11124</v>
      </c>
      <c r="L16" s="5" t="s">
        <v>36</v>
      </c>
      <c r="M16" s="94">
        <v>98.68</v>
      </c>
      <c r="N16" s="58">
        <v>96.7</v>
      </c>
      <c r="O16" s="58">
        <v>1.97</v>
      </c>
      <c r="P16" s="58">
        <v>1.05</v>
      </c>
      <c r="Q16" s="9">
        <v>97.9</v>
      </c>
      <c r="R16" s="58">
        <v>97.88</v>
      </c>
      <c r="S16" s="58">
        <v>96.83</v>
      </c>
      <c r="T16" s="95">
        <v>1.05</v>
      </c>
      <c r="U16" s="91">
        <v>93.903899999999993</v>
      </c>
      <c r="V16" s="9">
        <v>93.083200000000005</v>
      </c>
      <c r="W16" s="9">
        <v>0.82063299999999995</v>
      </c>
      <c r="X16" s="9">
        <v>4.5134800000000004</v>
      </c>
      <c r="Y16" s="9">
        <v>92.84</v>
      </c>
      <c r="Z16" s="9">
        <v>92.08</v>
      </c>
      <c r="AA16" s="9">
        <v>0.76</v>
      </c>
      <c r="AB16" s="57">
        <v>5.21</v>
      </c>
      <c r="AC16" s="103">
        <v>9.67</v>
      </c>
      <c r="AE16" s="4"/>
    </row>
    <row r="17" spans="2:35" x14ac:dyDescent="0.2">
      <c r="B17" s="54" t="s">
        <v>50</v>
      </c>
      <c r="C17" s="1" t="s">
        <v>41</v>
      </c>
      <c r="D17" s="77" t="s">
        <v>51</v>
      </c>
      <c r="E17" s="85" t="s">
        <v>345</v>
      </c>
      <c r="F17" s="86" t="s">
        <v>336</v>
      </c>
      <c r="G17" s="82" t="s">
        <v>52</v>
      </c>
      <c r="H17" s="55">
        <v>63.768799999999999</v>
      </c>
      <c r="I17" s="56">
        <v>241</v>
      </c>
      <c r="J17" s="9">
        <v>47.4</v>
      </c>
      <c r="K17" s="56">
        <v>10494</v>
      </c>
      <c r="L17" s="5" t="s">
        <v>36</v>
      </c>
      <c r="M17" s="94">
        <v>98.15</v>
      </c>
      <c r="N17" s="58">
        <v>97.49</v>
      </c>
      <c r="O17" s="58">
        <v>0.65</v>
      </c>
      <c r="P17" s="58">
        <v>1.45</v>
      </c>
      <c r="Q17" s="9">
        <v>93.3</v>
      </c>
      <c r="R17" s="58">
        <v>93.27</v>
      </c>
      <c r="S17" s="58">
        <v>92.61</v>
      </c>
      <c r="T17" s="95">
        <v>0.65</v>
      </c>
      <c r="U17" s="91">
        <v>94.783100000000005</v>
      </c>
      <c r="V17" s="9">
        <v>94.372799999999998</v>
      </c>
      <c r="W17" s="9">
        <v>0.41031699999999999</v>
      </c>
      <c r="X17" s="9">
        <v>4.27902</v>
      </c>
      <c r="Y17" s="9">
        <v>89.5</v>
      </c>
      <c r="Z17" s="9">
        <v>88.98</v>
      </c>
      <c r="AA17" s="9">
        <v>0.52</v>
      </c>
      <c r="AB17" s="57">
        <v>6.91</v>
      </c>
      <c r="AC17" s="103">
        <v>6.45</v>
      </c>
      <c r="AE17" s="4"/>
    </row>
    <row r="18" spans="2:35" x14ac:dyDescent="0.2">
      <c r="B18" s="54" t="s">
        <v>53</v>
      </c>
      <c r="C18" s="1" t="s">
        <v>41</v>
      </c>
      <c r="D18" s="77" t="s">
        <v>54</v>
      </c>
      <c r="E18" s="85" t="s">
        <v>343</v>
      </c>
      <c r="F18" s="86" t="s">
        <v>344</v>
      </c>
      <c r="G18" s="82" t="s">
        <v>55</v>
      </c>
      <c r="H18" s="55">
        <v>78.991799999999998</v>
      </c>
      <c r="I18" s="56">
        <v>594</v>
      </c>
      <c r="J18" s="9">
        <v>46.2</v>
      </c>
      <c r="K18" s="56">
        <v>15614</v>
      </c>
      <c r="L18" s="5" t="s">
        <v>36</v>
      </c>
      <c r="M18" s="94">
        <v>97.62</v>
      </c>
      <c r="N18" s="58">
        <v>94.59</v>
      </c>
      <c r="O18" s="58">
        <v>3.03</v>
      </c>
      <c r="P18" s="58">
        <v>1.45</v>
      </c>
      <c r="Q18" s="58">
        <v>93.79</v>
      </c>
      <c r="R18" s="58">
        <v>91.95</v>
      </c>
      <c r="S18" s="58">
        <v>1.84</v>
      </c>
      <c r="T18" s="95">
        <v>4.22</v>
      </c>
      <c r="U18" s="91">
        <v>91.969499999999996</v>
      </c>
      <c r="V18" s="9">
        <v>90.445499999999996</v>
      </c>
      <c r="W18" s="9">
        <v>1.52403</v>
      </c>
      <c r="X18" s="9">
        <v>6.3305999999999996</v>
      </c>
      <c r="Y18" s="9">
        <v>89.21</v>
      </c>
      <c r="Z18" s="9">
        <v>87.8</v>
      </c>
      <c r="AA18" s="9">
        <v>1.4</v>
      </c>
      <c r="AB18" s="57">
        <v>7.67</v>
      </c>
      <c r="AC18" s="103">
        <v>7.25</v>
      </c>
      <c r="AE18" s="4"/>
    </row>
    <row r="19" spans="2:35" x14ac:dyDescent="0.2">
      <c r="B19" s="54"/>
      <c r="D19" s="77"/>
      <c r="E19" s="82"/>
      <c r="F19" s="77"/>
      <c r="G19" s="82"/>
      <c r="H19" s="55"/>
      <c r="I19" s="56"/>
      <c r="J19" s="9"/>
      <c r="K19" s="56"/>
      <c r="M19" s="91"/>
      <c r="N19" s="9"/>
      <c r="O19" s="9"/>
      <c r="P19" s="9"/>
      <c r="Q19" s="9"/>
      <c r="R19" s="9"/>
      <c r="S19" s="9"/>
      <c r="T19" s="57"/>
      <c r="U19" s="91"/>
      <c r="V19" s="9"/>
      <c r="W19" s="9"/>
      <c r="X19" s="9"/>
      <c r="Y19" s="9"/>
      <c r="Z19" s="9"/>
      <c r="AA19" s="9"/>
      <c r="AB19" s="57"/>
      <c r="AC19" s="103"/>
      <c r="AE19" s="4"/>
    </row>
    <row r="20" spans="2:35" x14ac:dyDescent="0.2">
      <c r="B20" s="54" t="s">
        <v>56</v>
      </c>
      <c r="C20" s="1" t="s">
        <v>57</v>
      </c>
      <c r="D20" s="77" t="s">
        <v>58</v>
      </c>
      <c r="E20" s="85" t="s">
        <v>353</v>
      </c>
      <c r="F20" s="86" t="s">
        <v>355</v>
      </c>
      <c r="G20" s="82" t="s">
        <v>59</v>
      </c>
      <c r="H20" s="55">
        <v>144.184</v>
      </c>
      <c r="I20" s="56">
        <v>1794</v>
      </c>
      <c r="J20" s="9">
        <v>44.9</v>
      </c>
      <c r="K20" s="56">
        <v>24229</v>
      </c>
      <c r="L20" s="5" t="s">
        <v>36</v>
      </c>
      <c r="M20" s="94">
        <v>94.32</v>
      </c>
      <c r="N20" s="58">
        <v>92.34</v>
      </c>
      <c r="O20" s="58">
        <v>1.97</v>
      </c>
      <c r="P20" s="58">
        <v>3.82</v>
      </c>
      <c r="Q20" s="9">
        <v>90.5</v>
      </c>
      <c r="R20" s="58">
        <v>90.5</v>
      </c>
      <c r="S20" s="58">
        <v>88.65</v>
      </c>
      <c r="T20" s="95">
        <v>1.84</v>
      </c>
      <c r="U20" s="91">
        <v>90.1524</v>
      </c>
      <c r="V20" s="9">
        <v>89.038700000000006</v>
      </c>
      <c r="W20" s="9">
        <v>1.11372</v>
      </c>
      <c r="X20" s="9">
        <v>8.2063299999999995</v>
      </c>
      <c r="Y20" s="9">
        <v>85.81</v>
      </c>
      <c r="Z20" s="9">
        <v>84.87</v>
      </c>
      <c r="AA20" s="9">
        <v>0.93</v>
      </c>
      <c r="AB20" s="57">
        <v>10.19</v>
      </c>
      <c r="AC20" s="103">
        <v>11.29</v>
      </c>
      <c r="AE20" s="4"/>
    </row>
    <row r="21" spans="2:35" x14ac:dyDescent="0.2">
      <c r="B21" s="54" t="s">
        <v>60</v>
      </c>
      <c r="C21" s="1" t="s">
        <v>57</v>
      </c>
      <c r="D21" s="77" t="s">
        <v>61</v>
      </c>
      <c r="E21" s="85" t="s">
        <v>335</v>
      </c>
      <c r="F21" s="86" t="s">
        <v>336</v>
      </c>
      <c r="G21" s="82" t="s">
        <v>62</v>
      </c>
      <c r="H21" s="55">
        <v>49.454300000000003</v>
      </c>
      <c r="I21" s="56">
        <v>116</v>
      </c>
      <c r="J21" s="9">
        <v>49.6</v>
      </c>
      <c r="K21" s="56">
        <v>11812</v>
      </c>
      <c r="L21" s="5" t="s">
        <v>36</v>
      </c>
      <c r="M21" s="94">
        <v>98.15</v>
      </c>
      <c r="N21" s="58">
        <v>97.62</v>
      </c>
      <c r="O21" s="58">
        <v>0.52</v>
      </c>
      <c r="P21" s="58">
        <v>1.45</v>
      </c>
      <c r="Q21" s="58">
        <v>89.05</v>
      </c>
      <c r="R21" s="58">
        <v>88.52</v>
      </c>
      <c r="S21" s="58">
        <v>0.52</v>
      </c>
      <c r="T21" s="95">
        <v>7.38</v>
      </c>
      <c r="U21" s="91">
        <v>90.621300000000005</v>
      </c>
      <c r="V21" s="9">
        <v>90.269599999999997</v>
      </c>
      <c r="W21" s="9">
        <v>0.35170000000000001</v>
      </c>
      <c r="X21" s="9">
        <v>7.7960099999999999</v>
      </c>
      <c r="Y21" s="9">
        <v>83.88</v>
      </c>
      <c r="Z21" s="9">
        <v>83.41</v>
      </c>
      <c r="AA21" s="9">
        <v>0.46</v>
      </c>
      <c r="AB21" s="57">
        <v>12.25</v>
      </c>
      <c r="AC21" s="103">
        <v>8.06</v>
      </c>
      <c r="AE21" s="4"/>
    </row>
    <row r="22" spans="2:35" x14ac:dyDescent="0.2">
      <c r="B22" s="54" t="s">
        <v>63</v>
      </c>
      <c r="C22" s="1" t="s">
        <v>57</v>
      </c>
      <c r="D22" s="77" t="s">
        <v>64</v>
      </c>
      <c r="E22" s="85" t="s">
        <v>346</v>
      </c>
      <c r="F22" s="86" t="s">
        <v>336</v>
      </c>
      <c r="G22" s="82" t="s">
        <v>65</v>
      </c>
      <c r="H22" s="55">
        <v>58.392099999999999</v>
      </c>
      <c r="I22" s="56">
        <v>78</v>
      </c>
      <c r="J22" s="63">
        <v>48</v>
      </c>
      <c r="K22" s="56">
        <v>10960</v>
      </c>
      <c r="L22" s="5" t="s">
        <v>36</v>
      </c>
      <c r="M22" s="94">
        <v>95.64</v>
      </c>
      <c r="N22" s="58">
        <v>94.32</v>
      </c>
      <c r="O22" s="58">
        <v>1.31</v>
      </c>
      <c r="P22" s="58">
        <v>2.77</v>
      </c>
      <c r="Q22" s="58">
        <v>95.91</v>
      </c>
      <c r="R22" s="58">
        <v>95.11</v>
      </c>
      <c r="S22" s="58">
        <v>0.79</v>
      </c>
      <c r="T22" s="95">
        <v>2.9</v>
      </c>
      <c r="U22" s="91">
        <v>95.896799999999999</v>
      </c>
      <c r="V22" s="9">
        <v>95.0762</v>
      </c>
      <c r="W22" s="9">
        <v>0.82063299999999995</v>
      </c>
      <c r="X22" s="9">
        <v>3.1066799999999999</v>
      </c>
      <c r="Y22" s="9">
        <v>91.91</v>
      </c>
      <c r="Z22" s="9">
        <v>91.03</v>
      </c>
      <c r="AA22" s="9">
        <v>0.87</v>
      </c>
      <c r="AB22" s="57">
        <v>5.74</v>
      </c>
      <c r="AC22" s="103">
        <v>9.67</v>
      </c>
      <c r="AE22" s="4"/>
    </row>
    <row r="23" spans="2:35" x14ac:dyDescent="0.2">
      <c r="B23" s="54" t="s">
        <v>66</v>
      </c>
      <c r="C23" s="1" t="s">
        <v>57</v>
      </c>
      <c r="D23" s="77" t="s">
        <v>67</v>
      </c>
      <c r="E23" s="85" t="s">
        <v>346</v>
      </c>
      <c r="F23" s="86" t="s">
        <v>336</v>
      </c>
      <c r="G23" s="82" t="s">
        <v>68</v>
      </c>
      <c r="H23" s="64">
        <v>50.0261</v>
      </c>
      <c r="I23" s="65">
        <v>1898</v>
      </c>
      <c r="J23" s="9">
        <v>47.8</v>
      </c>
      <c r="K23" s="56">
        <v>11091</v>
      </c>
      <c r="L23" s="5" t="s">
        <v>36</v>
      </c>
      <c r="M23" s="94">
        <v>95.91</v>
      </c>
      <c r="N23" s="58">
        <v>94.98</v>
      </c>
      <c r="O23" s="58">
        <v>0.92</v>
      </c>
      <c r="P23" s="58">
        <v>2.63</v>
      </c>
      <c r="Q23" s="58">
        <v>95.77</v>
      </c>
      <c r="R23" s="58">
        <v>94.85</v>
      </c>
      <c r="S23" s="58">
        <v>0.92</v>
      </c>
      <c r="T23" s="95">
        <v>2.77</v>
      </c>
      <c r="U23" s="91">
        <v>96.189899999999994</v>
      </c>
      <c r="V23" s="9">
        <v>95.369299999999996</v>
      </c>
      <c r="W23" s="9">
        <v>0.82063299999999995</v>
      </c>
      <c r="X23" s="9">
        <v>2.9308299999999998</v>
      </c>
      <c r="Y23" s="9">
        <v>94.19</v>
      </c>
      <c r="Z23" s="9">
        <v>93.31</v>
      </c>
      <c r="AA23" s="9">
        <v>0.87</v>
      </c>
      <c r="AB23" s="57">
        <v>4.16</v>
      </c>
      <c r="AC23" s="103">
        <v>11.29</v>
      </c>
      <c r="AE23" s="4"/>
    </row>
    <row r="24" spans="2:35" x14ac:dyDescent="0.2">
      <c r="B24" s="54" t="s">
        <v>69</v>
      </c>
      <c r="C24" s="1" t="s">
        <v>57</v>
      </c>
      <c r="D24" s="77" t="s">
        <v>70</v>
      </c>
      <c r="E24" s="85" t="s">
        <v>353</v>
      </c>
      <c r="F24" s="86" t="s">
        <v>351</v>
      </c>
      <c r="G24" s="82" t="s">
        <v>71</v>
      </c>
      <c r="H24" s="55">
        <v>51.598999999999997</v>
      </c>
      <c r="I24" s="56">
        <v>872</v>
      </c>
      <c r="J24" s="9">
        <v>52.6</v>
      </c>
      <c r="K24" s="56">
        <v>12651</v>
      </c>
      <c r="L24" s="5" t="s">
        <v>36</v>
      </c>
      <c r="M24" s="94">
        <v>96.17</v>
      </c>
      <c r="N24" s="58">
        <v>89.31</v>
      </c>
      <c r="O24" s="58">
        <v>6.86</v>
      </c>
      <c r="P24" s="58">
        <v>3.16</v>
      </c>
      <c r="Q24" s="58">
        <v>96.17</v>
      </c>
      <c r="R24" s="58">
        <v>88.78</v>
      </c>
      <c r="S24" s="58">
        <v>7.38</v>
      </c>
      <c r="T24" s="95">
        <v>3.03</v>
      </c>
      <c r="U24" s="91">
        <v>93.727999999999994</v>
      </c>
      <c r="V24" s="9">
        <v>88.218100000000007</v>
      </c>
      <c r="W24" s="9">
        <v>5.5099600000000004</v>
      </c>
      <c r="X24" s="9">
        <v>5.6272000000000002</v>
      </c>
      <c r="Y24" s="9">
        <v>93.31</v>
      </c>
      <c r="Z24" s="9">
        <v>87.74</v>
      </c>
      <c r="AA24" s="9">
        <v>5.56</v>
      </c>
      <c r="AB24" s="57">
        <v>5.39</v>
      </c>
      <c r="AC24" s="103">
        <v>10.48</v>
      </c>
      <c r="AE24" s="4"/>
    </row>
    <row r="25" spans="2:35" x14ac:dyDescent="0.2">
      <c r="B25" s="54" t="s">
        <v>72</v>
      </c>
      <c r="C25" s="1" t="s">
        <v>57</v>
      </c>
      <c r="D25" s="77" t="s">
        <v>73</v>
      </c>
      <c r="E25" s="85" t="s">
        <v>346</v>
      </c>
      <c r="F25" s="86" t="s">
        <v>336</v>
      </c>
      <c r="G25" s="82" t="s">
        <v>74</v>
      </c>
      <c r="H25" s="55">
        <v>117.289</v>
      </c>
      <c r="I25" s="56">
        <v>1604</v>
      </c>
      <c r="J25" s="9">
        <v>45.8</v>
      </c>
      <c r="K25" s="56">
        <v>20200</v>
      </c>
      <c r="L25" s="5" t="s">
        <v>36</v>
      </c>
      <c r="M25" s="94">
        <v>98.41</v>
      </c>
      <c r="N25" s="58">
        <v>97.88</v>
      </c>
      <c r="O25" s="58">
        <v>0.52</v>
      </c>
      <c r="P25" s="58">
        <v>1.05</v>
      </c>
      <c r="Q25" s="58">
        <v>92.34</v>
      </c>
      <c r="R25" s="58">
        <v>91.95</v>
      </c>
      <c r="S25" s="58">
        <v>0.39</v>
      </c>
      <c r="T25" s="95">
        <v>4.6100000000000003</v>
      </c>
      <c r="U25" s="91">
        <v>95.310699999999997</v>
      </c>
      <c r="V25" s="9">
        <v>94.900400000000005</v>
      </c>
      <c r="W25" s="9">
        <v>0.41031699999999999</v>
      </c>
      <c r="X25" s="9">
        <v>3.5756199999999998</v>
      </c>
      <c r="Y25" s="9">
        <v>88.33</v>
      </c>
      <c r="Z25" s="9">
        <v>87.98</v>
      </c>
      <c r="AA25" s="9">
        <v>0.35</v>
      </c>
      <c r="AB25" s="57">
        <v>8.32</v>
      </c>
      <c r="AC25" s="103">
        <v>9.67</v>
      </c>
      <c r="AE25" s="4"/>
    </row>
    <row r="26" spans="2:35" x14ac:dyDescent="0.2">
      <c r="B26" s="54"/>
      <c r="D26" s="77"/>
      <c r="E26" s="82"/>
      <c r="F26" s="77"/>
      <c r="G26" s="82"/>
      <c r="H26" s="55"/>
      <c r="I26" s="56"/>
      <c r="J26" s="9"/>
      <c r="K26" s="56"/>
      <c r="M26" s="91"/>
      <c r="N26" s="9"/>
      <c r="O26" s="9"/>
      <c r="P26" s="9"/>
      <c r="Q26" s="9"/>
      <c r="R26" s="9"/>
      <c r="S26" s="9"/>
      <c r="T26" s="57"/>
      <c r="U26" s="91"/>
      <c r="V26" s="9"/>
      <c r="W26" s="9"/>
      <c r="X26" s="9"/>
      <c r="Y26" s="9"/>
      <c r="Z26" s="9"/>
      <c r="AA26" s="9"/>
      <c r="AB26" s="57"/>
      <c r="AC26" s="103"/>
      <c r="AE26" s="4"/>
      <c r="AG26" s="9"/>
      <c r="AH26" s="9"/>
      <c r="AI26" s="9"/>
    </row>
    <row r="27" spans="2:35" s="11" customFormat="1" x14ac:dyDescent="0.2">
      <c r="B27" s="35" t="s">
        <v>36</v>
      </c>
      <c r="C27" s="11" t="s">
        <v>37</v>
      </c>
      <c r="D27" s="79" t="s">
        <v>38</v>
      </c>
      <c r="E27" s="85" t="s">
        <v>350</v>
      </c>
      <c r="F27" s="86" t="s">
        <v>364</v>
      </c>
      <c r="G27" s="34" t="s">
        <v>39</v>
      </c>
      <c r="H27" s="59">
        <v>77.540000000000006</v>
      </c>
      <c r="I27" s="60">
        <v>7833</v>
      </c>
      <c r="J27" s="61">
        <v>41.52</v>
      </c>
      <c r="K27" s="60">
        <v>11693</v>
      </c>
      <c r="L27" s="10" t="s">
        <v>36</v>
      </c>
      <c r="M27" s="96">
        <v>98.8</v>
      </c>
      <c r="N27" s="61">
        <v>97</v>
      </c>
      <c r="O27" s="61">
        <v>1.8</v>
      </c>
      <c r="P27" s="61">
        <v>0.9</v>
      </c>
      <c r="Q27" s="66">
        <v>98.68</v>
      </c>
      <c r="R27" s="66">
        <v>96.7</v>
      </c>
      <c r="S27" s="66">
        <v>1.97</v>
      </c>
      <c r="T27" s="97">
        <v>0.79</v>
      </c>
      <c r="U27" s="96">
        <v>95.310699999999997</v>
      </c>
      <c r="V27" s="61">
        <v>93.669399999999996</v>
      </c>
      <c r="W27" s="61">
        <v>1.64127</v>
      </c>
      <c r="X27" s="61">
        <v>4.0445500000000001</v>
      </c>
      <c r="Y27" s="61">
        <v>96.65</v>
      </c>
      <c r="Z27" s="61">
        <v>94.6</v>
      </c>
      <c r="AA27" s="61">
        <v>2.0499999999999998</v>
      </c>
      <c r="AB27" s="62">
        <v>2.34</v>
      </c>
      <c r="AC27" s="105">
        <v>8.9</v>
      </c>
      <c r="AE27" s="4"/>
      <c r="AG27" s="9"/>
      <c r="AH27" s="9"/>
      <c r="AI27" s="9"/>
    </row>
    <row r="28" spans="2:35" x14ac:dyDescent="0.2">
      <c r="B28" s="54"/>
      <c r="D28" s="77"/>
      <c r="E28" s="82"/>
      <c r="F28" s="77"/>
      <c r="G28" s="82"/>
      <c r="H28" s="55"/>
      <c r="I28" s="56"/>
      <c r="J28" s="9"/>
      <c r="K28" s="56"/>
      <c r="M28" s="91"/>
      <c r="N28" s="9"/>
      <c r="O28" s="9"/>
      <c r="P28" s="9"/>
      <c r="Q28" s="9"/>
      <c r="R28" s="9"/>
      <c r="S28" s="9"/>
      <c r="T28" s="57"/>
      <c r="U28" s="91"/>
      <c r="V28" s="9"/>
      <c r="W28" s="9"/>
      <c r="X28" s="9"/>
      <c r="Y28" s="9"/>
      <c r="Z28" s="9"/>
      <c r="AA28" s="9"/>
      <c r="AB28" s="57"/>
      <c r="AC28" s="103"/>
      <c r="AE28" s="4"/>
    </row>
    <row r="29" spans="2:35" x14ac:dyDescent="0.2">
      <c r="B29" s="54" t="s">
        <v>75</v>
      </c>
      <c r="C29" s="1" t="s">
        <v>76</v>
      </c>
      <c r="D29" s="77" t="s">
        <v>77</v>
      </c>
      <c r="E29" s="85" t="s">
        <v>340</v>
      </c>
      <c r="F29" s="86" t="s">
        <v>341</v>
      </c>
      <c r="G29" s="82" t="s">
        <v>78</v>
      </c>
      <c r="H29" s="55">
        <v>126.035</v>
      </c>
      <c r="I29" s="56">
        <v>1176</v>
      </c>
      <c r="J29" s="9">
        <v>43.7</v>
      </c>
      <c r="K29" s="56">
        <v>20713</v>
      </c>
      <c r="L29" s="5" t="s">
        <v>309</v>
      </c>
      <c r="M29" s="94">
        <v>97.36</v>
      </c>
      <c r="N29" s="58">
        <v>96.7</v>
      </c>
      <c r="O29" s="58">
        <v>0.65</v>
      </c>
      <c r="P29" s="58">
        <v>1.31</v>
      </c>
      <c r="Q29" s="58">
        <v>98.15</v>
      </c>
      <c r="R29" s="58">
        <v>97.22</v>
      </c>
      <c r="S29" s="58">
        <v>0.92</v>
      </c>
      <c r="T29" s="95">
        <v>1.05</v>
      </c>
      <c r="U29" s="91">
        <v>95.369299999999996</v>
      </c>
      <c r="V29" s="9">
        <v>94.197000000000003</v>
      </c>
      <c r="W29" s="9">
        <v>1.1723300000000001</v>
      </c>
      <c r="X29" s="9">
        <v>3.5756199999999998</v>
      </c>
      <c r="Y29" s="9">
        <v>96.07</v>
      </c>
      <c r="Z29" s="9">
        <v>95.07</v>
      </c>
      <c r="AA29" s="9">
        <v>0.99</v>
      </c>
      <c r="AB29" s="57">
        <v>2.75</v>
      </c>
      <c r="AC29" s="103">
        <v>8.8699999999999992</v>
      </c>
    </row>
    <row r="30" spans="2:35" x14ac:dyDescent="0.2">
      <c r="B30" s="54" t="s">
        <v>79</v>
      </c>
      <c r="C30" s="1" t="s">
        <v>76</v>
      </c>
      <c r="D30" s="80">
        <v>140227</v>
      </c>
      <c r="E30" s="85" t="s">
        <v>360</v>
      </c>
      <c r="F30" s="86" t="s">
        <v>361</v>
      </c>
      <c r="G30" s="82" t="s">
        <v>80</v>
      </c>
      <c r="H30" s="55">
        <v>171.435</v>
      </c>
      <c r="I30" s="56">
        <v>1475</v>
      </c>
      <c r="J30" s="9">
        <v>43.5</v>
      </c>
      <c r="K30" s="56">
        <v>22486</v>
      </c>
      <c r="L30" s="5" t="s">
        <v>309</v>
      </c>
      <c r="M30" s="94">
        <v>96.04</v>
      </c>
      <c r="N30" s="58">
        <v>94.98</v>
      </c>
      <c r="O30" s="58">
        <v>1.05</v>
      </c>
      <c r="P30" s="58">
        <v>1.58</v>
      </c>
      <c r="Q30" s="58">
        <v>97.88</v>
      </c>
      <c r="R30" s="58">
        <v>96.96</v>
      </c>
      <c r="S30" s="58">
        <v>0.92</v>
      </c>
      <c r="T30" s="95">
        <v>1.31</v>
      </c>
      <c r="U30" s="91">
        <v>95.193399999999997</v>
      </c>
      <c r="V30" s="9">
        <v>94.372799999999998</v>
      </c>
      <c r="W30" s="9">
        <v>0.82063299999999995</v>
      </c>
      <c r="X30" s="9">
        <v>3.9273199999999999</v>
      </c>
      <c r="Y30" s="9">
        <v>94.9</v>
      </c>
      <c r="Z30" s="9">
        <v>94.19</v>
      </c>
      <c r="AA30" s="9">
        <v>0.7</v>
      </c>
      <c r="AB30" s="57">
        <v>3.39</v>
      </c>
      <c r="AC30" s="103">
        <v>5.64</v>
      </c>
    </row>
    <row r="31" spans="2:35" x14ac:dyDescent="0.2">
      <c r="B31" s="54" t="s">
        <v>81</v>
      </c>
      <c r="C31" s="1" t="s">
        <v>76</v>
      </c>
      <c r="D31" s="77" t="s">
        <v>82</v>
      </c>
      <c r="E31" s="85" t="s">
        <v>358</v>
      </c>
      <c r="F31" s="86" t="s">
        <v>359</v>
      </c>
      <c r="G31" s="82" t="s">
        <v>83</v>
      </c>
      <c r="H31" s="55">
        <v>124.946</v>
      </c>
      <c r="I31" s="56">
        <v>398</v>
      </c>
      <c r="J31" s="9">
        <v>44.9</v>
      </c>
      <c r="K31" s="56">
        <v>16937</v>
      </c>
      <c r="L31" s="5" t="s">
        <v>309</v>
      </c>
      <c r="M31" s="94">
        <v>94.98</v>
      </c>
      <c r="N31" s="58">
        <v>93.53</v>
      </c>
      <c r="O31" s="58">
        <v>1.45</v>
      </c>
      <c r="P31" s="58">
        <v>2.77</v>
      </c>
      <c r="Q31" s="58">
        <v>96.56</v>
      </c>
      <c r="R31" s="58">
        <v>95.25</v>
      </c>
      <c r="S31" s="58">
        <v>1.31</v>
      </c>
      <c r="T31" s="95">
        <v>1.84</v>
      </c>
      <c r="U31" s="91">
        <v>93.962500000000006</v>
      </c>
      <c r="V31" s="9">
        <v>93.024600000000007</v>
      </c>
      <c r="W31" s="9">
        <v>0.93786599999999998</v>
      </c>
      <c r="X31" s="9">
        <v>4.6307200000000002</v>
      </c>
      <c r="Y31" s="9">
        <v>92.2</v>
      </c>
      <c r="Z31" s="9">
        <v>91.38</v>
      </c>
      <c r="AA31" s="9">
        <v>0.82</v>
      </c>
      <c r="AB31" s="57">
        <v>5.15</v>
      </c>
      <c r="AC31" s="103">
        <v>5.64</v>
      </c>
    </row>
    <row r="32" spans="2:35" x14ac:dyDescent="0.2">
      <c r="B32" s="54" t="s">
        <v>84</v>
      </c>
      <c r="C32" s="1" t="s">
        <v>76</v>
      </c>
      <c r="D32" s="77" t="s">
        <v>85</v>
      </c>
      <c r="E32" s="85" t="s">
        <v>356</v>
      </c>
      <c r="F32" s="86" t="s">
        <v>357</v>
      </c>
      <c r="G32" s="82" t="s">
        <v>86</v>
      </c>
      <c r="H32" s="55">
        <v>97.185000000000002</v>
      </c>
      <c r="I32" s="56">
        <v>969</v>
      </c>
      <c r="J32" s="9">
        <v>46.4</v>
      </c>
      <c r="K32" s="56">
        <v>17934</v>
      </c>
      <c r="L32" s="5" t="s">
        <v>309</v>
      </c>
      <c r="M32" s="94">
        <v>96.83</v>
      </c>
      <c r="N32" s="58">
        <v>95.51</v>
      </c>
      <c r="O32" s="58">
        <v>1.31</v>
      </c>
      <c r="P32" s="58">
        <v>1.71</v>
      </c>
      <c r="Q32" s="58">
        <v>98.15</v>
      </c>
      <c r="R32" s="58">
        <v>96.83</v>
      </c>
      <c r="S32" s="58">
        <v>1.31</v>
      </c>
      <c r="T32" s="95">
        <v>1.45</v>
      </c>
      <c r="U32" s="91">
        <v>94.607299999999995</v>
      </c>
      <c r="V32" s="9">
        <v>93.552199999999999</v>
      </c>
      <c r="W32" s="9">
        <v>1.0550999999999999</v>
      </c>
      <c r="X32" s="9">
        <v>4.1617800000000003</v>
      </c>
      <c r="Y32" s="9">
        <v>96.3</v>
      </c>
      <c r="Z32" s="9">
        <v>95.07</v>
      </c>
      <c r="AA32" s="9">
        <v>1.23</v>
      </c>
      <c r="AB32" s="57">
        <v>2.69</v>
      </c>
      <c r="AC32" s="103">
        <v>8.8699999999999992</v>
      </c>
    </row>
    <row r="33" spans="2:31" x14ac:dyDescent="0.2">
      <c r="B33" s="54"/>
      <c r="D33" s="77"/>
      <c r="E33" s="82"/>
      <c r="F33" s="77"/>
      <c r="G33" s="82"/>
      <c r="H33" s="55"/>
      <c r="I33" s="56"/>
      <c r="J33" s="9"/>
      <c r="K33" s="56"/>
      <c r="L33" s="8"/>
      <c r="M33" s="91"/>
      <c r="N33" s="9"/>
      <c r="O33" s="9"/>
      <c r="P33" s="9"/>
      <c r="Q33" s="9"/>
      <c r="R33" s="9"/>
      <c r="S33" s="9"/>
      <c r="T33" s="57"/>
      <c r="U33" s="91"/>
      <c r="V33" s="9"/>
      <c r="W33" s="9"/>
      <c r="X33" s="9"/>
      <c r="Y33" s="9"/>
      <c r="Z33" s="9"/>
      <c r="AA33" s="9"/>
      <c r="AB33" s="57"/>
      <c r="AC33" s="103"/>
    </row>
    <row r="34" spans="2:31" ht="17" thickBot="1" x14ac:dyDescent="0.25">
      <c r="B34" s="67" t="s">
        <v>87</v>
      </c>
      <c r="C34" s="68" t="s">
        <v>88</v>
      </c>
      <c r="D34" s="81" t="s">
        <v>89</v>
      </c>
      <c r="E34" s="87" t="s">
        <v>363</v>
      </c>
      <c r="F34" s="88" t="s">
        <v>354</v>
      </c>
      <c r="G34" s="90" t="s">
        <v>90</v>
      </c>
      <c r="H34" s="69">
        <v>40.072800000000001</v>
      </c>
      <c r="I34" s="70">
        <v>215</v>
      </c>
      <c r="J34" s="71">
        <v>44.5</v>
      </c>
      <c r="K34" s="72">
        <v>10990</v>
      </c>
      <c r="L34" s="73" t="s">
        <v>36</v>
      </c>
      <c r="M34" s="98">
        <v>97.75</v>
      </c>
      <c r="N34" s="74">
        <v>97.75</v>
      </c>
      <c r="O34" s="74">
        <v>0</v>
      </c>
      <c r="P34" s="74">
        <v>1.18</v>
      </c>
      <c r="Q34" s="74">
        <v>96.7</v>
      </c>
      <c r="R34" s="74">
        <v>96.43</v>
      </c>
      <c r="S34" s="74">
        <v>0.26</v>
      </c>
      <c r="T34" s="99">
        <v>1.71</v>
      </c>
      <c r="U34" s="100">
        <v>94.138300000000001</v>
      </c>
      <c r="V34" s="75">
        <v>94.079700000000003</v>
      </c>
      <c r="W34" s="75">
        <v>5.8616599999999998E-2</v>
      </c>
      <c r="X34" s="75">
        <v>4.9824200000000003</v>
      </c>
      <c r="Y34" s="75">
        <v>92.79</v>
      </c>
      <c r="Z34" s="75">
        <v>92.55</v>
      </c>
      <c r="AA34" s="75">
        <v>0.23</v>
      </c>
      <c r="AB34" s="76">
        <v>4.63</v>
      </c>
      <c r="AC34" s="106">
        <v>9.67</v>
      </c>
    </row>
    <row r="35" spans="2:31" x14ac:dyDescent="0.2">
      <c r="H35" s="21"/>
      <c r="I35" s="21"/>
      <c r="J35" s="21"/>
      <c r="K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E35" s="7"/>
    </row>
    <row r="36" spans="2:31" x14ac:dyDescent="0.2">
      <c r="H36" s="6"/>
      <c r="J36" s="8"/>
      <c r="M36" s="8"/>
      <c r="AC36" s="8"/>
      <c r="AE36" s="7"/>
    </row>
    <row r="37" spans="2:31" x14ac:dyDescent="0.2">
      <c r="M37" s="8"/>
      <c r="Q37" s="22"/>
      <c r="U37" s="8"/>
      <c r="Y37" s="22"/>
      <c r="AC37" s="8"/>
      <c r="AE37" s="7"/>
    </row>
  </sheetData>
  <mergeCells count="19">
    <mergeCell ref="Y6:AB6"/>
    <mergeCell ref="M5:T5"/>
    <mergeCell ref="U5:AB5"/>
    <mergeCell ref="B2:AC2"/>
    <mergeCell ref="M4:AC4"/>
    <mergeCell ref="B4:B6"/>
    <mergeCell ref="C4:C6"/>
    <mergeCell ref="D4:D6"/>
    <mergeCell ref="G4:G6"/>
    <mergeCell ref="H4:H6"/>
    <mergeCell ref="I4:I6"/>
    <mergeCell ref="J4:J6"/>
    <mergeCell ref="K4:K6"/>
    <mergeCell ref="L4:L6"/>
    <mergeCell ref="M6:P6"/>
    <mergeCell ref="E4:E6"/>
    <mergeCell ref="F4:F6"/>
    <mergeCell ref="Q6:T6"/>
    <mergeCell ref="U6:X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2E0E1-B908-6948-BE5C-5249E809E1B2}">
  <dimension ref="B1:E28"/>
  <sheetViews>
    <sheetView zoomScale="125" workbookViewId="0">
      <selection activeCell="F22" sqref="F22"/>
    </sheetView>
  </sheetViews>
  <sheetFormatPr baseColWidth="10" defaultRowHeight="16" x14ac:dyDescent="0.2"/>
  <cols>
    <col min="1" max="1" width="0.83203125" style="1" customWidth="1"/>
    <col min="2" max="2" width="33.1640625" style="1" customWidth="1"/>
    <col min="3" max="3" width="19.1640625" style="1" customWidth="1"/>
    <col min="4" max="4" width="12.1640625" style="1" customWidth="1"/>
    <col min="5" max="16384" width="10.83203125" style="1"/>
  </cols>
  <sheetData>
    <row r="1" spans="2:5" ht="4" customHeight="1" thickBot="1" x14ac:dyDescent="0.25"/>
    <row r="2" spans="2:5" ht="34" customHeight="1" thickBot="1" x14ac:dyDescent="0.25">
      <c r="B2" s="171" t="s">
        <v>310</v>
      </c>
      <c r="C2" s="172"/>
      <c r="D2" s="173"/>
    </row>
    <row r="3" spans="2:5" ht="17" thickBot="1" x14ac:dyDescent="0.25">
      <c r="B3" s="3"/>
      <c r="C3" s="3"/>
      <c r="D3" s="3"/>
      <c r="E3" s="3"/>
    </row>
    <row r="4" spans="2:5" ht="17" thickBot="1" x14ac:dyDescent="0.25">
      <c r="B4" s="182" t="s">
        <v>8</v>
      </c>
      <c r="C4" s="183"/>
      <c r="D4" s="184"/>
      <c r="E4" s="3"/>
    </row>
    <row r="5" spans="2:5" x14ac:dyDescent="0.2">
      <c r="B5" s="23"/>
      <c r="C5" s="24" t="s">
        <v>3</v>
      </c>
      <c r="D5" s="25" t="s">
        <v>4</v>
      </c>
      <c r="E5" s="3"/>
    </row>
    <row r="6" spans="2:5" x14ac:dyDescent="0.2">
      <c r="B6" s="26" t="s">
        <v>0</v>
      </c>
      <c r="C6" s="27">
        <v>43037762</v>
      </c>
      <c r="D6" s="28">
        <v>100</v>
      </c>
      <c r="E6" s="3"/>
    </row>
    <row r="7" spans="2:5" x14ac:dyDescent="0.2">
      <c r="B7" s="26"/>
      <c r="C7" s="3"/>
      <c r="D7" s="28"/>
      <c r="E7" s="3"/>
    </row>
    <row r="8" spans="2:5" x14ac:dyDescent="0.2">
      <c r="B8" s="26" t="s">
        <v>1</v>
      </c>
      <c r="C8" s="27">
        <v>34830862</v>
      </c>
      <c r="D8" s="29">
        <f>C8/$C$6*100</f>
        <v>80.930932235742176</v>
      </c>
      <c r="E8" s="3"/>
    </row>
    <row r="9" spans="2:5" x14ac:dyDescent="0.2">
      <c r="B9" s="26" t="s">
        <v>6</v>
      </c>
      <c r="C9" s="27">
        <v>5091284</v>
      </c>
      <c r="D9" s="29">
        <f>C9/$C$6*100</f>
        <v>11.829806577767682</v>
      </c>
      <c r="E9" s="3"/>
    </row>
    <row r="10" spans="2:5" x14ac:dyDescent="0.2">
      <c r="B10" s="26" t="s">
        <v>7</v>
      </c>
      <c r="C10" s="27">
        <v>1363896</v>
      </c>
      <c r="D10" s="29">
        <f>C10/$C$6*100</f>
        <v>3.1690681313772777</v>
      </c>
      <c r="E10" s="3"/>
    </row>
    <row r="11" spans="2:5" x14ac:dyDescent="0.2">
      <c r="B11" s="26"/>
      <c r="C11" s="3"/>
      <c r="D11" s="29"/>
      <c r="E11" s="3"/>
    </row>
    <row r="12" spans="2:5" x14ac:dyDescent="0.2">
      <c r="B12" s="26" t="s">
        <v>2</v>
      </c>
      <c r="C12" s="27">
        <v>1751720</v>
      </c>
      <c r="D12" s="29">
        <f>C12/$C$6*100</f>
        <v>4.0701930551128562</v>
      </c>
      <c r="E12" s="3"/>
    </row>
    <row r="13" spans="2:5" x14ac:dyDescent="0.2">
      <c r="B13" s="26"/>
      <c r="C13" s="3"/>
      <c r="D13" s="29"/>
      <c r="E13" s="3"/>
    </row>
    <row r="14" spans="2:5" ht="17" thickBot="1" x14ac:dyDescent="0.25">
      <c r="B14" s="30" t="s">
        <v>5</v>
      </c>
      <c r="C14" s="31">
        <f>SUM(C8:C10)</f>
        <v>41286042</v>
      </c>
      <c r="D14" s="32">
        <f>C14/C6*100</f>
        <v>95.929806944887147</v>
      </c>
      <c r="E14" s="3"/>
    </row>
    <row r="15" spans="2:5" ht="17" thickBot="1" x14ac:dyDescent="0.25"/>
    <row r="16" spans="2:5" ht="17" thickBot="1" x14ac:dyDescent="0.25">
      <c r="B16" s="185" t="s">
        <v>302</v>
      </c>
      <c r="C16" s="186"/>
      <c r="D16" s="187"/>
    </row>
    <row r="17" spans="2:4" x14ac:dyDescent="0.2">
      <c r="B17" s="33" t="s">
        <v>296</v>
      </c>
      <c r="C17" s="180">
        <v>10410</v>
      </c>
      <c r="D17" s="181"/>
    </row>
    <row r="18" spans="2:4" x14ac:dyDescent="0.2">
      <c r="B18" s="34" t="s">
        <v>294</v>
      </c>
      <c r="C18" s="178">
        <v>7833</v>
      </c>
      <c r="D18" s="179"/>
    </row>
    <row r="19" spans="2:4" x14ac:dyDescent="0.2">
      <c r="B19" s="174" t="s">
        <v>308</v>
      </c>
      <c r="C19" s="175"/>
      <c r="D19" s="176"/>
    </row>
    <row r="20" spans="2:4" x14ac:dyDescent="0.2">
      <c r="B20" s="35" t="s">
        <v>304</v>
      </c>
      <c r="C20" s="178">
        <v>1056</v>
      </c>
      <c r="D20" s="179"/>
    </row>
    <row r="21" spans="2:4" x14ac:dyDescent="0.2">
      <c r="B21" s="35" t="s">
        <v>305</v>
      </c>
      <c r="C21" s="178">
        <v>2389</v>
      </c>
      <c r="D21" s="179"/>
    </row>
    <row r="22" spans="2:4" x14ac:dyDescent="0.2">
      <c r="B22" s="35" t="s">
        <v>306</v>
      </c>
      <c r="C22" s="178">
        <v>20972</v>
      </c>
      <c r="D22" s="179"/>
    </row>
    <row r="23" spans="2:4" x14ac:dyDescent="0.2">
      <c r="B23" s="35" t="s">
        <v>307</v>
      </c>
      <c r="C23" s="178">
        <v>9641</v>
      </c>
      <c r="D23" s="179"/>
    </row>
    <row r="24" spans="2:4" x14ac:dyDescent="0.2">
      <c r="B24" s="34" t="s">
        <v>303</v>
      </c>
      <c r="C24" s="178">
        <v>144126</v>
      </c>
      <c r="D24" s="179"/>
    </row>
    <row r="25" spans="2:4" ht="17" thickBot="1" x14ac:dyDescent="0.25">
      <c r="B25" s="36" t="s">
        <v>295</v>
      </c>
      <c r="C25" s="188">
        <v>77.540000000000006</v>
      </c>
      <c r="D25" s="189"/>
    </row>
    <row r="26" spans="2:4" ht="7" customHeight="1" x14ac:dyDescent="0.2">
      <c r="B26" s="177"/>
      <c r="C26" s="177"/>
      <c r="D26" s="177"/>
    </row>
    <row r="27" spans="2:4" x14ac:dyDescent="0.2">
      <c r="B27" s="11"/>
      <c r="C27" s="178"/>
      <c r="D27" s="178"/>
    </row>
    <row r="28" spans="2:4" ht="7" customHeight="1" x14ac:dyDescent="0.2">
      <c r="B28" s="177"/>
      <c r="C28" s="177"/>
      <c r="D28" s="177"/>
    </row>
  </sheetData>
  <mergeCells count="15">
    <mergeCell ref="B2:D2"/>
    <mergeCell ref="B19:D19"/>
    <mergeCell ref="B26:D26"/>
    <mergeCell ref="B28:D28"/>
    <mergeCell ref="C21:D21"/>
    <mergeCell ref="C17:D17"/>
    <mergeCell ref="B4:D4"/>
    <mergeCell ref="B16:D16"/>
    <mergeCell ref="C18:D18"/>
    <mergeCell ref="C20:D20"/>
    <mergeCell ref="C22:D22"/>
    <mergeCell ref="C27:D27"/>
    <mergeCell ref="C25:D25"/>
    <mergeCell ref="C24:D24"/>
    <mergeCell ref="C23:D2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6026D-D4F2-3440-8B5D-E1CDF1B12429}">
  <dimension ref="B1:G32"/>
  <sheetViews>
    <sheetView topLeftCell="B1" zoomScale="125" workbookViewId="0">
      <selection activeCell="D27" sqref="D27"/>
    </sheetView>
  </sheetViews>
  <sheetFormatPr baseColWidth="10" defaultRowHeight="16" x14ac:dyDescent="0.2"/>
  <cols>
    <col min="1" max="1" width="0.83203125" style="1" customWidth="1"/>
    <col min="2" max="2" width="25.5" style="1" customWidth="1"/>
    <col min="3" max="3" width="25.1640625" style="1" customWidth="1"/>
    <col min="4" max="4" width="19.5" style="1" customWidth="1"/>
    <col min="5" max="5" width="18" style="1" bestFit="1" customWidth="1"/>
    <col min="6" max="6" width="14.1640625" style="1" customWidth="1"/>
    <col min="7" max="7" width="28.83203125" style="1" bestFit="1" customWidth="1"/>
    <col min="8" max="16384" width="10.83203125" style="1"/>
  </cols>
  <sheetData>
    <row r="1" spans="2:7" ht="5" customHeight="1" thickBot="1" x14ac:dyDescent="0.25"/>
    <row r="2" spans="2:7" ht="17" thickBot="1" x14ac:dyDescent="0.25">
      <c r="B2" s="157" t="s">
        <v>147</v>
      </c>
      <c r="C2" s="158"/>
      <c r="D2" s="158"/>
      <c r="E2" s="158"/>
      <c r="F2" s="158"/>
      <c r="G2" s="193"/>
    </row>
    <row r="3" spans="2:7" ht="17" thickBot="1" x14ac:dyDescent="0.25">
      <c r="B3" s="3"/>
      <c r="C3" s="3"/>
      <c r="D3" s="3"/>
      <c r="E3" s="3"/>
    </row>
    <row r="4" spans="2:7" x14ac:dyDescent="0.2">
      <c r="B4" s="162" t="s">
        <v>9</v>
      </c>
      <c r="C4" s="165" t="s">
        <v>11</v>
      </c>
      <c r="D4" s="165" t="s">
        <v>143</v>
      </c>
      <c r="E4" s="165" t="s">
        <v>144</v>
      </c>
      <c r="F4" s="165" t="s">
        <v>145</v>
      </c>
      <c r="G4" s="168" t="s">
        <v>146</v>
      </c>
    </row>
    <row r="5" spans="2:7" ht="17" thickBot="1" x14ac:dyDescent="0.25">
      <c r="B5" s="164"/>
      <c r="C5" s="167"/>
      <c r="D5" s="167"/>
      <c r="E5" s="167"/>
      <c r="F5" s="167"/>
      <c r="G5" s="170"/>
    </row>
    <row r="6" spans="2:7" x14ac:dyDescent="0.2">
      <c r="B6" s="108" t="s">
        <v>36</v>
      </c>
      <c r="C6" s="109" t="s">
        <v>91</v>
      </c>
      <c r="D6" s="109" t="s">
        <v>311</v>
      </c>
      <c r="E6" s="109" t="s">
        <v>92</v>
      </c>
      <c r="F6" s="109" t="s">
        <v>93</v>
      </c>
      <c r="G6" s="110" t="s">
        <v>94</v>
      </c>
    </row>
    <row r="7" spans="2:7" x14ac:dyDescent="0.2">
      <c r="B7" s="111" t="s">
        <v>36</v>
      </c>
      <c r="C7" s="37" t="s">
        <v>95</v>
      </c>
      <c r="D7" s="37" t="s">
        <v>96</v>
      </c>
      <c r="E7" s="37" t="s">
        <v>97</v>
      </c>
      <c r="F7" s="37" t="s">
        <v>98</v>
      </c>
      <c r="G7" s="112" t="s">
        <v>94</v>
      </c>
    </row>
    <row r="8" spans="2:7" x14ac:dyDescent="0.2">
      <c r="B8" s="111" t="s">
        <v>36</v>
      </c>
      <c r="C8" s="37" t="s">
        <v>99</v>
      </c>
      <c r="D8" s="37" t="s">
        <v>96</v>
      </c>
      <c r="E8" s="37" t="s">
        <v>92</v>
      </c>
      <c r="F8" s="37" t="s">
        <v>100</v>
      </c>
      <c r="G8" s="112" t="s">
        <v>94</v>
      </c>
    </row>
    <row r="9" spans="2:7" x14ac:dyDescent="0.2">
      <c r="B9" s="111" t="s">
        <v>36</v>
      </c>
      <c r="C9" s="37" t="s">
        <v>101</v>
      </c>
      <c r="D9" s="113" t="s">
        <v>102</v>
      </c>
      <c r="E9" s="37" t="s">
        <v>103</v>
      </c>
      <c r="F9" s="37" t="s">
        <v>104</v>
      </c>
      <c r="G9" s="112" t="s">
        <v>105</v>
      </c>
    </row>
    <row r="10" spans="2:7" ht="51" x14ac:dyDescent="0.2">
      <c r="B10" s="111" t="s">
        <v>36</v>
      </c>
      <c r="C10" s="37" t="s">
        <v>106</v>
      </c>
      <c r="D10" s="114" t="s">
        <v>107</v>
      </c>
      <c r="E10" s="37" t="s">
        <v>108</v>
      </c>
      <c r="F10" s="37" t="s">
        <v>109</v>
      </c>
      <c r="G10" s="112" t="s">
        <v>94</v>
      </c>
    </row>
    <row r="11" spans="2:7" x14ac:dyDescent="0.2">
      <c r="B11" s="111" t="s">
        <v>36</v>
      </c>
      <c r="C11" s="37" t="s">
        <v>110</v>
      </c>
      <c r="D11" s="37" t="s">
        <v>111</v>
      </c>
      <c r="E11" s="37" t="s">
        <v>108</v>
      </c>
      <c r="F11" s="37" t="s">
        <v>112</v>
      </c>
      <c r="G11" s="112" t="s">
        <v>94</v>
      </c>
    </row>
    <row r="12" spans="2:7" x14ac:dyDescent="0.2">
      <c r="B12" s="111" t="s">
        <v>36</v>
      </c>
      <c r="C12" s="37" t="s">
        <v>113</v>
      </c>
      <c r="D12" s="113" t="s">
        <v>102</v>
      </c>
      <c r="E12" s="37" t="s">
        <v>103</v>
      </c>
      <c r="F12" s="37" t="s">
        <v>114</v>
      </c>
      <c r="G12" s="112" t="s">
        <v>105</v>
      </c>
    </row>
    <row r="13" spans="2:7" x14ac:dyDescent="0.2">
      <c r="B13" s="111" t="s">
        <v>36</v>
      </c>
      <c r="C13" s="37" t="s">
        <v>115</v>
      </c>
      <c r="D13" s="37" t="s">
        <v>116</v>
      </c>
      <c r="E13" s="37" t="s">
        <v>92</v>
      </c>
      <c r="F13" s="37" t="s">
        <v>117</v>
      </c>
      <c r="G13" s="112" t="s">
        <v>118</v>
      </c>
    </row>
    <row r="14" spans="2:7" x14ac:dyDescent="0.2">
      <c r="B14" s="111" t="s">
        <v>36</v>
      </c>
      <c r="C14" s="37" t="s">
        <v>119</v>
      </c>
      <c r="D14" s="37" t="s">
        <v>312</v>
      </c>
      <c r="E14" s="37" t="s">
        <v>120</v>
      </c>
      <c r="F14" s="37" t="s">
        <v>121</v>
      </c>
      <c r="G14" s="112" t="s">
        <v>122</v>
      </c>
    </row>
    <row r="15" spans="2:7" x14ac:dyDescent="0.2">
      <c r="B15" s="115" t="s">
        <v>456</v>
      </c>
      <c r="C15" s="38" t="s">
        <v>123</v>
      </c>
      <c r="D15" s="38" t="s">
        <v>96</v>
      </c>
      <c r="E15" s="38" t="s">
        <v>124</v>
      </c>
      <c r="F15" s="39" t="s">
        <v>96</v>
      </c>
      <c r="G15" s="116" t="s">
        <v>125</v>
      </c>
    </row>
    <row r="16" spans="2:7" x14ac:dyDescent="0.2">
      <c r="B16" s="111" t="s">
        <v>126</v>
      </c>
      <c r="C16" s="37" t="s">
        <v>127</v>
      </c>
      <c r="D16" s="37" t="s">
        <v>96</v>
      </c>
      <c r="E16" s="37" t="s">
        <v>92</v>
      </c>
      <c r="F16" s="37" t="s">
        <v>128</v>
      </c>
      <c r="G16" s="112" t="s">
        <v>94</v>
      </c>
    </row>
    <row r="17" spans="2:7" x14ac:dyDescent="0.2">
      <c r="B17" s="111" t="s">
        <v>126</v>
      </c>
      <c r="C17" s="37" t="s">
        <v>129</v>
      </c>
      <c r="D17" s="37" t="s">
        <v>96</v>
      </c>
      <c r="E17" s="37" t="s">
        <v>92</v>
      </c>
      <c r="F17" s="37" t="s">
        <v>130</v>
      </c>
      <c r="G17" s="112" t="s">
        <v>94</v>
      </c>
    </row>
    <row r="18" spans="2:7" x14ac:dyDescent="0.2">
      <c r="B18" s="111" t="s">
        <v>131</v>
      </c>
      <c r="C18" s="37" t="s">
        <v>132</v>
      </c>
      <c r="D18" s="113" t="s">
        <v>133</v>
      </c>
      <c r="E18" s="37" t="s">
        <v>92</v>
      </c>
      <c r="F18" s="37" t="s">
        <v>134</v>
      </c>
      <c r="G18" s="112" t="s">
        <v>135</v>
      </c>
    </row>
    <row r="19" spans="2:7" x14ac:dyDescent="0.2">
      <c r="B19" s="111" t="s">
        <v>131</v>
      </c>
      <c r="C19" s="37" t="s">
        <v>136</v>
      </c>
      <c r="D19" s="113" t="s">
        <v>133</v>
      </c>
      <c r="E19" s="37" t="s">
        <v>92</v>
      </c>
      <c r="F19" s="37" t="s">
        <v>137</v>
      </c>
      <c r="G19" s="112" t="s">
        <v>135</v>
      </c>
    </row>
    <row r="20" spans="2:7" ht="17" thickBot="1" x14ac:dyDescent="0.25">
      <c r="B20" s="118" t="s">
        <v>138</v>
      </c>
      <c r="C20" s="119" t="s">
        <v>139</v>
      </c>
      <c r="D20" s="119" t="s">
        <v>96</v>
      </c>
      <c r="E20" s="119" t="s">
        <v>140</v>
      </c>
      <c r="F20" s="119" t="s">
        <v>141</v>
      </c>
      <c r="G20" s="120" t="s">
        <v>142</v>
      </c>
    </row>
    <row r="21" spans="2:7" ht="17" thickBot="1" x14ac:dyDescent="0.25">
      <c r="B21" s="190" t="s">
        <v>457</v>
      </c>
      <c r="C21" s="191"/>
      <c r="D21" s="191"/>
      <c r="E21" s="191"/>
      <c r="F21" s="191"/>
      <c r="G21" s="192"/>
    </row>
    <row r="22" spans="2:7" x14ac:dyDescent="0.2">
      <c r="B22" s="5"/>
      <c r="F22" s="6"/>
      <c r="G22" s="7"/>
    </row>
    <row r="23" spans="2:7" x14ac:dyDescent="0.2">
      <c r="B23" s="5"/>
      <c r="F23" s="6"/>
      <c r="G23" s="7"/>
    </row>
    <row r="24" spans="2:7" x14ac:dyDescent="0.2">
      <c r="B24" s="10"/>
      <c r="C24" s="11"/>
      <c r="D24" s="11"/>
      <c r="E24" s="11"/>
      <c r="F24" s="12"/>
      <c r="G24" s="13"/>
    </row>
    <row r="25" spans="2:7" x14ac:dyDescent="0.2">
      <c r="B25" s="5"/>
      <c r="F25" s="6"/>
      <c r="G25" s="7"/>
    </row>
    <row r="26" spans="2:7" x14ac:dyDescent="0.2">
      <c r="B26" s="5"/>
      <c r="F26" s="6"/>
      <c r="G26" s="7"/>
    </row>
    <row r="27" spans="2:7" x14ac:dyDescent="0.2">
      <c r="B27" s="5"/>
      <c r="D27" s="16"/>
      <c r="F27" s="6"/>
      <c r="G27" s="7"/>
    </row>
    <row r="28" spans="2:7" x14ac:dyDescent="0.2">
      <c r="B28" s="5"/>
      <c r="F28" s="6"/>
      <c r="G28" s="7"/>
    </row>
    <row r="29" spans="2:7" x14ac:dyDescent="0.2">
      <c r="B29" s="5"/>
      <c r="F29" s="6"/>
      <c r="G29" s="7"/>
    </row>
    <row r="30" spans="2:7" x14ac:dyDescent="0.2">
      <c r="B30" s="5"/>
      <c r="F30" s="6"/>
    </row>
    <row r="31" spans="2:7" x14ac:dyDescent="0.2">
      <c r="B31" s="5"/>
      <c r="F31" s="6"/>
      <c r="G31" s="7"/>
    </row>
    <row r="32" spans="2:7" x14ac:dyDescent="0.2">
      <c r="B32" s="17"/>
      <c r="C32" s="18"/>
      <c r="D32" s="18"/>
      <c r="E32" s="18"/>
      <c r="F32" s="19"/>
      <c r="G32" s="20"/>
    </row>
  </sheetData>
  <mergeCells count="8">
    <mergeCell ref="B21:G21"/>
    <mergeCell ref="B2:G2"/>
    <mergeCell ref="B4:B5"/>
    <mergeCell ref="C4:C5"/>
    <mergeCell ref="D4:D5"/>
    <mergeCell ref="E4:E5"/>
    <mergeCell ref="F4:F5"/>
    <mergeCell ref="G4:G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C4789-90F4-5D40-961F-1E8C83A87A2C}">
  <dimension ref="B1:G51"/>
  <sheetViews>
    <sheetView zoomScale="125" workbookViewId="0">
      <selection activeCell="D23" sqref="D23"/>
    </sheetView>
  </sheetViews>
  <sheetFormatPr baseColWidth="10" defaultRowHeight="16" x14ac:dyDescent="0.2"/>
  <cols>
    <col min="1" max="1" width="0.83203125" style="1" customWidth="1"/>
    <col min="2" max="2" width="11.83203125" style="1" customWidth="1"/>
    <col min="3" max="3" width="15.1640625" style="1" bestFit="1" customWidth="1"/>
    <col min="4" max="4" width="57.83203125" style="1" customWidth="1"/>
    <col min="5" max="5" width="18" style="1" bestFit="1" customWidth="1"/>
    <col min="6" max="6" width="14.1640625" style="1" customWidth="1"/>
    <col min="7" max="7" width="27.83203125" style="1" bestFit="1" customWidth="1"/>
    <col min="8" max="16384" width="10.83203125" style="1"/>
  </cols>
  <sheetData>
    <row r="1" spans="2:7" ht="5" customHeight="1" thickBot="1" x14ac:dyDescent="0.25"/>
    <row r="2" spans="2:7" ht="17" thickBot="1" x14ac:dyDescent="0.25">
      <c r="B2" s="157" t="s">
        <v>293</v>
      </c>
      <c r="C2" s="158"/>
      <c r="D2" s="193"/>
      <c r="E2" s="11"/>
      <c r="F2" s="11"/>
      <c r="G2" s="11"/>
    </row>
    <row r="3" spans="2:7" ht="18" thickBot="1" x14ac:dyDescent="0.25">
      <c r="B3" s="121" t="s">
        <v>289</v>
      </c>
      <c r="C3" s="122" t="s">
        <v>290</v>
      </c>
      <c r="D3" s="123" t="s">
        <v>291</v>
      </c>
      <c r="E3" s="40"/>
      <c r="F3" s="40"/>
      <c r="G3" s="40"/>
    </row>
    <row r="4" spans="2:7" x14ac:dyDescent="0.2">
      <c r="B4" s="89" t="s">
        <v>148</v>
      </c>
      <c r="C4" s="46" t="s">
        <v>149</v>
      </c>
      <c r="D4" s="78" t="s">
        <v>150</v>
      </c>
      <c r="E4" s="40"/>
      <c r="F4" s="40"/>
      <c r="G4" s="40"/>
    </row>
    <row r="5" spans="2:7" x14ac:dyDescent="0.2">
      <c r="B5" s="82" t="s">
        <v>151</v>
      </c>
      <c r="C5" s="1" t="s">
        <v>152</v>
      </c>
      <c r="D5" s="77" t="s">
        <v>153</v>
      </c>
      <c r="F5" s="6"/>
      <c r="G5" s="7"/>
    </row>
    <row r="6" spans="2:7" x14ac:dyDescent="0.2">
      <c r="B6" s="82" t="s">
        <v>154</v>
      </c>
      <c r="C6" s="1" t="s">
        <v>155</v>
      </c>
      <c r="D6" s="77" t="s">
        <v>156</v>
      </c>
      <c r="E6" s="37"/>
      <c r="F6" s="37"/>
      <c r="G6" s="37"/>
    </row>
    <row r="7" spans="2:7" x14ac:dyDescent="0.2">
      <c r="B7" s="82" t="s">
        <v>157</v>
      </c>
      <c r="C7" s="1" t="s">
        <v>158</v>
      </c>
      <c r="D7" s="77" t="s">
        <v>159</v>
      </c>
      <c r="E7" s="37"/>
      <c r="F7" s="37"/>
      <c r="G7" s="37"/>
    </row>
    <row r="8" spans="2:7" x14ac:dyDescent="0.2">
      <c r="B8" s="82" t="s">
        <v>160</v>
      </c>
      <c r="C8" s="1" t="s">
        <v>161</v>
      </c>
      <c r="D8" s="77" t="s">
        <v>162</v>
      </c>
      <c r="E8" s="37"/>
      <c r="F8" s="37"/>
      <c r="G8" s="37"/>
    </row>
    <row r="9" spans="2:7" x14ac:dyDescent="0.2">
      <c r="B9" s="82" t="s">
        <v>163</v>
      </c>
      <c r="C9" s="1" t="s">
        <v>164</v>
      </c>
      <c r="D9" s="77" t="s">
        <v>165</v>
      </c>
      <c r="E9" s="37"/>
      <c r="F9" s="37"/>
      <c r="G9" s="37"/>
    </row>
    <row r="10" spans="2:7" x14ac:dyDescent="0.2">
      <c r="B10" s="82" t="s">
        <v>166</v>
      </c>
      <c r="C10" s="1" t="s">
        <v>167</v>
      </c>
      <c r="D10" s="77" t="s">
        <v>168</v>
      </c>
      <c r="E10" s="37"/>
      <c r="F10" s="37"/>
      <c r="G10" s="37"/>
    </row>
    <row r="11" spans="2:7" x14ac:dyDescent="0.2">
      <c r="B11" s="82" t="s">
        <v>169</v>
      </c>
      <c r="C11" s="1" t="s">
        <v>170</v>
      </c>
      <c r="D11" s="77" t="s">
        <v>171</v>
      </c>
      <c r="E11" s="37"/>
      <c r="F11" s="37"/>
      <c r="G11" s="37"/>
    </row>
    <row r="12" spans="2:7" x14ac:dyDescent="0.2">
      <c r="B12" s="82" t="s">
        <v>172</v>
      </c>
      <c r="C12" s="1" t="s">
        <v>173</v>
      </c>
      <c r="D12" s="77" t="s">
        <v>174</v>
      </c>
      <c r="E12" s="37"/>
      <c r="F12" s="37"/>
      <c r="G12" s="37"/>
    </row>
    <row r="13" spans="2:7" x14ac:dyDescent="0.2">
      <c r="B13" s="82" t="s">
        <v>175</v>
      </c>
      <c r="C13" s="1" t="s">
        <v>176</v>
      </c>
      <c r="D13" s="77" t="s">
        <v>177</v>
      </c>
      <c r="E13" s="37"/>
      <c r="F13" s="37"/>
      <c r="G13" s="37"/>
    </row>
    <row r="14" spans="2:7" x14ac:dyDescent="0.2">
      <c r="B14" s="82" t="s">
        <v>178</v>
      </c>
      <c r="C14" s="1" t="s">
        <v>179</v>
      </c>
      <c r="D14" s="77" t="s">
        <v>180</v>
      </c>
      <c r="E14" s="37"/>
      <c r="F14" s="37"/>
      <c r="G14" s="37"/>
    </row>
    <row r="15" spans="2:7" x14ac:dyDescent="0.2">
      <c r="B15" s="82" t="s">
        <v>181</v>
      </c>
      <c r="C15" s="1" t="s">
        <v>182</v>
      </c>
      <c r="D15" s="77" t="s">
        <v>183</v>
      </c>
      <c r="E15" s="38"/>
      <c r="F15" s="39"/>
      <c r="G15" s="38"/>
    </row>
    <row r="16" spans="2:7" x14ac:dyDescent="0.2">
      <c r="B16" s="82" t="s">
        <v>184</v>
      </c>
      <c r="C16" s="1" t="s">
        <v>185</v>
      </c>
      <c r="D16" s="77" t="s">
        <v>186</v>
      </c>
      <c r="E16" s="37"/>
      <c r="F16" s="37"/>
      <c r="G16" s="37"/>
    </row>
    <row r="17" spans="2:7" x14ac:dyDescent="0.2">
      <c r="B17" s="82" t="s">
        <v>187</v>
      </c>
      <c r="C17" s="1" t="s">
        <v>188</v>
      </c>
      <c r="D17" s="77" t="s">
        <v>189</v>
      </c>
      <c r="E17" s="37"/>
      <c r="F17" s="37"/>
      <c r="G17" s="37"/>
    </row>
    <row r="18" spans="2:7" x14ac:dyDescent="0.2">
      <c r="B18" s="82" t="s">
        <v>190</v>
      </c>
      <c r="C18" s="1" t="s">
        <v>191</v>
      </c>
      <c r="D18" s="77" t="s">
        <v>192</v>
      </c>
      <c r="E18" s="37"/>
      <c r="F18" s="37"/>
      <c r="G18" s="37"/>
    </row>
    <row r="19" spans="2:7" x14ac:dyDescent="0.2">
      <c r="B19" s="82" t="s">
        <v>193</v>
      </c>
      <c r="C19" s="1" t="s">
        <v>194</v>
      </c>
      <c r="D19" s="77" t="s">
        <v>194</v>
      </c>
      <c r="E19" s="37"/>
      <c r="F19" s="37"/>
      <c r="G19" s="37"/>
    </row>
    <row r="20" spans="2:7" x14ac:dyDescent="0.2">
      <c r="B20" s="82" t="s">
        <v>195</v>
      </c>
      <c r="C20" s="1" t="s">
        <v>196</v>
      </c>
      <c r="D20" s="77" t="s">
        <v>197</v>
      </c>
      <c r="E20" s="37"/>
      <c r="F20" s="37"/>
      <c r="G20" s="37"/>
    </row>
    <row r="21" spans="2:7" x14ac:dyDescent="0.2">
      <c r="B21" s="82" t="s">
        <v>198</v>
      </c>
      <c r="C21" s="1" t="s">
        <v>199</v>
      </c>
      <c r="D21" s="77" t="s">
        <v>200</v>
      </c>
      <c r="F21" s="14"/>
      <c r="G21" s="15"/>
    </row>
    <row r="22" spans="2:7" x14ac:dyDescent="0.2">
      <c r="B22" s="82" t="s">
        <v>201</v>
      </c>
      <c r="C22" s="1" t="s">
        <v>202</v>
      </c>
      <c r="D22" s="77" t="s">
        <v>203</v>
      </c>
      <c r="F22" s="6"/>
      <c r="G22" s="7"/>
    </row>
    <row r="23" spans="2:7" x14ac:dyDescent="0.2">
      <c r="B23" s="82" t="s">
        <v>204</v>
      </c>
      <c r="C23" s="1" t="s">
        <v>205</v>
      </c>
      <c r="D23" s="77" t="s">
        <v>206</v>
      </c>
      <c r="F23" s="6"/>
      <c r="G23" s="7"/>
    </row>
    <row r="24" spans="2:7" x14ac:dyDescent="0.2">
      <c r="B24" s="82" t="s">
        <v>207</v>
      </c>
      <c r="C24" s="1" t="s">
        <v>208</v>
      </c>
      <c r="D24" s="77" t="s">
        <v>209</v>
      </c>
      <c r="F24" s="6"/>
      <c r="G24" s="7"/>
    </row>
    <row r="25" spans="2:7" x14ac:dyDescent="0.2">
      <c r="B25" s="82" t="s">
        <v>210</v>
      </c>
      <c r="C25" s="1" t="s">
        <v>211</v>
      </c>
      <c r="D25" s="77" t="s">
        <v>212</v>
      </c>
      <c r="E25" s="11"/>
      <c r="F25" s="12"/>
      <c r="G25" s="13"/>
    </row>
    <row r="26" spans="2:7" x14ac:dyDescent="0.2">
      <c r="B26" s="82" t="s">
        <v>213</v>
      </c>
      <c r="C26" s="1" t="s">
        <v>214</v>
      </c>
      <c r="D26" s="77" t="s">
        <v>215</v>
      </c>
      <c r="F26" s="6"/>
      <c r="G26" s="7"/>
    </row>
    <row r="27" spans="2:7" x14ac:dyDescent="0.2">
      <c r="B27" s="82" t="s">
        <v>216</v>
      </c>
      <c r="C27" s="1" t="s">
        <v>217</v>
      </c>
      <c r="D27" s="77" t="s">
        <v>218</v>
      </c>
      <c r="F27" s="6"/>
      <c r="G27" s="7"/>
    </row>
    <row r="28" spans="2:7" x14ac:dyDescent="0.2">
      <c r="B28" s="82" t="s">
        <v>219</v>
      </c>
      <c r="C28" s="1" t="s">
        <v>220</v>
      </c>
      <c r="D28" s="77" t="s">
        <v>221</v>
      </c>
      <c r="F28" s="6"/>
      <c r="G28" s="7"/>
    </row>
    <row r="29" spans="2:7" x14ac:dyDescent="0.2">
      <c r="B29" s="82" t="s">
        <v>222</v>
      </c>
      <c r="C29" s="1" t="s">
        <v>223</v>
      </c>
      <c r="D29" s="77" t="s">
        <v>224</v>
      </c>
      <c r="F29" s="6"/>
      <c r="G29" s="7"/>
    </row>
    <row r="30" spans="2:7" x14ac:dyDescent="0.2">
      <c r="B30" s="82" t="s">
        <v>225</v>
      </c>
      <c r="C30" s="1" t="s">
        <v>226</v>
      </c>
      <c r="D30" s="77" t="s">
        <v>227</v>
      </c>
      <c r="F30" s="6"/>
      <c r="G30" s="7"/>
    </row>
    <row r="31" spans="2:7" x14ac:dyDescent="0.2">
      <c r="B31" s="82" t="s">
        <v>228</v>
      </c>
      <c r="C31" s="1" t="s">
        <v>229</v>
      </c>
      <c r="D31" s="77" t="s">
        <v>230</v>
      </c>
      <c r="F31" s="6"/>
    </row>
    <row r="32" spans="2:7" x14ac:dyDescent="0.2">
      <c r="B32" s="82" t="s">
        <v>231</v>
      </c>
      <c r="C32" s="1" t="s">
        <v>232</v>
      </c>
      <c r="D32" s="77" t="s">
        <v>233</v>
      </c>
      <c r="F32" s="6"/>
      <c r="G32" s="7"/>
    </row>
    <row r="33" spans="2:7" x14ac:dyDescent="0.2">
      <c r="B33" s="82" t="s">
        <v>234</v>
      </c>
      <c r="C33" s="1" t="s">
        <v>235</v>
      </c>
      <c r="D33" s="77" t="s">
        <v>236</v>
      </c>
      <c r="F33" s="6"/>
      <c r="G33" s="7"/>
    </row>
    <row r="34" spans="2:7" x14ac:dyDescent="0.2">
      <c r="B34" s="82" t="s">
        <v>237</v>
      </c>
      <c r="C34" s="1" t="s">
        <v>238</v>
      </c>
      <c r="D34" s="77" t="s">
        <v>239</v>
      </c>
    </row>
    <row r="35" spans="2:7" x14ac:dyDescent="0.2">
      <c r="B35" s="82" t="s">
        <v>240</v>
      </c>
      <c r="C35" s="1" t="s">
        <v>241</v>
      </c>
      <c r="D35" s="77" t="s">
        <v>242</v>
      </c>
    </row>
    <row r="36" spans="2:7" x14ac:dyDescent="0.2">
      <c r="B36" s="82" t="s">
        <v>243</v>
      </c>
      <c r="C36" s="1" t="s">
        <v>244</v>
      </c>
      <c r="D36" s="77" t="s">
        <v>245</v>
      </c>
    </row>
    <row r="37" spans="2:7" x14ac:dyDescent="0.2">
      <c r="B37" s="82" t="s">
        <v>246</v>
      </c>
      <c r="C37" s="1" t="s">
        <v>247</v>
      </c>
      <c r="D37" s="77" t="s">
        <v>248</v>
      </c>
    </row>
    <row r="38" spans="2:7" x14ac:dyDescent="0.2">
      <c r="B38" s="82" t="s">
        <v>249</v>
      </c>
      <c r="C38" s="1" t="s">
        <v>250</v>
      </c>
      <c r="D38" s="77" t="s">
        <v>177</v>
      </c>
    </row>
    <row r="39" spans="2:7" x14ac:dyDescent="0.2">
      <c r="B39" s="82" t="s">
        <v>251</v>
      </c>
      <c r="C39" s="1" t="s">
        <v>252</v>
      </c>
      <c r="D39" s="77" t="s">
        <v>253</v>
      </c>
    </row>
    <row r="40" spans="2:7" x14ac:dyDescent="0.2">
      <c r="B40" s="82" t="s">
        <v>254</v>
      </c>
      <c r="C40" s="1" t="s">
        <v>255</v>
      </c>
      <c r="D40" s="77" t="s">
        <v>256</v>
      </c>
    </row>
    <row r="41" spans="2:7" x14ac:dyDescent="0.2">
      <c r="B41" s="82" t="s">
        <v>257</v>
      </c>
      <c r="C41" s="1" t="s">
        <v>258</v>
      </c>
      <c r="D41" s="77" t="s">
        <v>156</v>
      </c>
    </row>
    <row r="42" spans="2:7" x14ac:dyDescent="0.2">
      <c r="B42" s="82" t="s">
        <v>259</v>
      </c>
      <c r="C42" s="1" t="s">
        <v>260</v>
      </c>
      <c r="D42" s="77" t="s">
        <v>261</v>
      </c>
    </row>
    <row r="43" spans="2:7" x14ac:dyDescent="0.2">
      <c r="B43" s="82" t="s">
        <v>262</v>
      </c>
      <c r="C43" s="1" t="s">
        <v>263</v>
      </c>
      <c r="D43" s="77" t="s">
        <v>264</v>
      </c>
    </row>
    <row r="44" spans="2:7" x14ac:dyDescent="0.2">
      <c r="B44" s="82" t="s">
        <v>265</v>
      </c>
      <c r="C44" s="1" t="s">
        <v>266</v>
      </c>
      <c r="D44" s="77" t="s">
        <v>267</v>
      </c>
    </row>
    <row r="45" spans="2:7" x14ac:dyDescent="0.2">
      <c r="B45" s="82" t="s">
        <v>268</v>
      </c>
      <c r="C45" s="1" t="s">
        <v>269</v>
      </c>
      <c r="D45" s="77" t="s">
        <v>270</v>
      </c>
    </row>
    <row r="46" spans="2:7" x14ac:dyDescent="0.2">
      <c r="B46" s="82" t="s">
        <v>271</v>
      </c>
      <c r="C46" s="1" t="s">
        <v>272</v>
      </c>
      <c r="D46" s="77" t="s">
        <v>273</v>
      </c>
    </row>
    <row r="47" spans="2:7" x14ac:dyDescent="0.2">
      <c r="B47" s="82" t="s">
        <v>274</v>
      </c>
      <c r="C47" s="1" t="s">
        <v>275</v>
      </c>
      <c r="D47" s="77" t="s">
        <v>276</v>
      </c>
    </row>
    <row r="48" spans="2:7" x14ac:dyDescent="0.2">
      <c r="B48" s="82" t="s">
        <v>277</v>
      </c>
      <c r="C48" s="1" t="s">
        <v>278</v>
      </c>
      <c r="D48" s="77" t="s">
        <v>279</v>
      </c>
    </row>
    <row r="49" spans="2:4" x14ac:dyDescent="0.2">
      <c r="B49" s="82" t="s">
        <v>280</v>
      </c>
      <c r="C49" s="1" t="s">
        <v>281</v>
      </c>
      <c r="D49" s="77" t="s">
        <v>282</v>
      </c>
    </row>
    <row r="50" spans="2:4" x14ac:dyDescent="0.2">
      <c r="B50" s="82" t="s">
        <v>283</v>
      </c>
      <c r="C50" s="1" t="s">
        <v>284</v>
      </c>
      <c r="D50" s="77" t="s">
        <v>285</v>
      </c>
    </row>
    <row r="51" spans="2:4" ht="17" thickBot="1" x14ac:dyDescent="0.25">
      <c r="B51" s="124" t="s">
        <v>286</v>
      </c>
      <c r="C51" s="117" t="s">
        <v>287</v>
      </c>
      <c r="D51" s="125" t="s">
        <v>288</v>
      </c>
    </row>
  </sheetData>
  <mergeCells count="1">
    <mergeCell ref="B2:D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B25B0-6F67-2442-AA13-732083875F93}">
  <dimension ref="B1:Y52"/>
  <sheetViews>
    <sheetView zoomScale="88" workbookViewId="0">
      <selection activeCell="H9" sqref="H9"/>
    </sheetView>
  </sheetViews>
  <sheetFormatPr baseColWidth="10" defaultRowHeight="16" x14ac:dyDescent="0.2"/>
  <cols>
    <col min="1" max="1" width="0.83203125" style="1" customWidth="1"/>
    <col min="2" max="2" width="9" style="1" customWidth="1"/>
    <col min="3" max="11" width="10.83203125" style="1" customWidth="1"/>
    <col min="12" max="16384" width="10.83203125" style="1"/>
  </cols>
  <sheetData>
    <row r="1" spans="2:25" ht="5" customHeight="1" thickBot="1" x14ac:dyDescent="0.25"/>
    <row r="2" spans="2:25" ht="17" thickBot="1" x14ac:dyDescent="0.25">
      <c r="B2" s="157" t="s">
        <v>292</v>
      </c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93"/>
    </row>
    <row r="3" spans="2:25" s="21" customFormat="1" ht="17" thickBot="1" x14ac:dyDescent="0.25">
      <c r="B3" s="126" t="s">
        <v>314</v>
      </c>
      <c r="C3" s="107" t="s">
        <v>315</v>
      </c>
      <c r="D3" s="107" t="s">
        <v>316</v>
      </c>
      <c r="E3" s="107" t="s">
        <v>317</v>
      </c>
      <c r="F3" s="107" t="s">
        <v>318</v>
      </c>
      <c r="G3" s="107" t="s">
        <v>319</v>
      </c>
      <c r="H3" s="107" t="s">
        <v>320</v>
      </c>
      <c r="I3" s="107" t="s">
        <v>321</v>
      </c>
      <c r="J3" s="107" t="s">
        <v>322</v>
      </c>
      <c r="K3" s="107" t="s">
        <v>323</v>
      </c>
      <c r="L3" s="107" t="s">
        <v>324</v>
      </c>
      <c r="M3" s="107" t="s">
        <v>325</v>
      </c>
      <c r="N3" s="107" t="s">
        <v>326</v>
      </c>
      <c r="O3" s="126" t="s">
        <v>334</v>
      </c>
      <c r="P3" s="107" t="s">
        <v>327</v>
      </c>
      <c r="Q3" s="107" t="s">
        <v>328</v>
      </c>
      <c r="R3" s="107" t="s">
        <v>329</v>
      </c>
      <c r="S3" s="107" t="s">
        <v>337</v>
      </c>
      <c r="T3" s="107" t="s">
        <v>330</v>
      </c>
      <c r="U3" s="107" t="s">
        <v>331</v>
      </c>
      <c r="V3" s="107" t="s">
        <v>338</v>
      </c>
      <c r="W3" s="107" t="s">
        <v>332</v>
      </c>
      <c r="X3" s="107" t="s">
        <v>333</v>
      </c>
      <c r="Y3" s="126" t="s">
        <v>452</v>
      </c>
    </row>
    <row r="4" spans="2:25" x14ac:dyDescent="0.2">
      <c r="B4" s="127" t="s">
        <v>148</v>
      </c>
      <c r="C4" s="21">
        <v>4</v>
      </c>
      <c r="D4" s="21">
        <v>5</v>
      </c>
      <c r="E4" s="21">
        <v>2</v>
      </c>
      <c r="F4" s="21">
        <v>2</v>
      </c>
      <c r="G4" s="21">
        <v>6</v>
      </c>
      <c r="H4" s="21">
        <v>5</v>
      </c>
      <c r="I4" s="21">
        <v>5</v>
      </c>
      <c r="J4" s="21">
        <v>5</v>
      </c>
      <c r="K4" s="21">
        <v>3</v>
      </c>
      <c r="L4" s="21">
        <v>4</v>
      </c>
      <c r="M4" s="21">
        <v>2</v>
      </c>
      <c r="N4" s="21">
        <v>4</v>
      </c>
      <c r="O4" s="41">
        <v>18</v>
      </c>
      <c r="P4" s="21">
        <v>4</v>
      </c>
      <c r="Q4" s="21">
        <v>6</v>
      </c>
      <c r="R4" s="21">
        <v>3</v>
      </c>
      <c r="S4" s="21">
        <v>3</v>
      </c>
      <c r="T4" s="21">
        <v>3</v>
      </c>
      <c r="U4" s="21">
        <v>3</v>
      </c>
      <c r="V4" s="21">
        <v>3</v>
      </c>
      <c r="W4" s="21">
        <v>3</v>
      </c>
      <c r="X4" s="21">
        <v>4</v>
      </c>
      <c r="Y4" s="43">
        <f>SUM(C4:X4)</f>
        <v>97</v>
      </c>
    </row>
    <row r="5" spans="2:25" x14ac:dyDescent="0.2">
      <c r="B5" s="127" t="s">
        <v>151</v>
      </c>
      <c r="C5" s="21">
        <v>8</v>
      </c>
      <c r="D5" s="21">
        <v>7</v>
      </c>
      <c r="E5" s="21">
        <v>6</v>
      </c>
      <c r="F5" s="21">
        <v>2</v>
      </c>
      <c r="G5" s="21">
        <v>8</v>
      </c>
      <c r="H5" s="21">
        <v>8</v>
      </c>
      <c r="I5" s="21">
        <v>8</v>
      </c>
      <c r="J5" s="21">
        <v>8</v>
      </c>
      <c r="K5" s="21">
        <v>7</v>
      </c>
      <c r="L5" s="21">
        <v>5</v>
      </c>
      <c r="M5" s="21">
        <v>7</v>
      </c>
      <c r="N5" s="21">
        <v>8</v>
      </c>
      <c r="O5" s="41">
        <v>7</v>
      </c>
      <c r="P5" s="21">
        <v>8</v>
      </c>
      <c r="Q5" s="21">
        <v>7</v>
      </c>
      <c r="R5" s="21">
        <v>10</v>
      </c>
      <c r="S5" s="21">
        <v>8</v>
      </c>
      <c r="T5" s="21">
        <v>10</v>
      </c>
      <c r="U5" s="21">
        <v>8</v>
      </c>
      <c r="V5" s="21">
        <v>7</v>
      </c>
      <c r="W5" s="21">
        <v>10</v>
      </c>
      <c r="X5" s="21">
        <v>8</v>
      </c>
      <c r="Y5" s="43">
        <f t="shared" ref="Y5:Y51" si="0">SUM(C5:X5)</f>
        <v>165</v>
      </c>
    </row>
    <row r="6" spans="2:25" x14ac:dyDescent="0.2">
      <c r="B6" s="127" t="s">
        <v>154</v>
      </c>
      <c r="C6" s="21">
        <v>9</v>
      </c>
      <c r="D6" s="21">
        <v>13</v>
      </c>
      <c r="E6" s="21">
        <v>12</v>
      </c>
      <c r="F6" s="21">
        <v>3</v>
      </c>
      <c r="G6" s="21">
        <v>10</v>
      </c>
      <c r="H6" s="21">
        <v>10</v>
      </c>
      <c r="I6" s="21">
        <v>10</v>
      </c>
      <c r="J6" s="21">
        <v>9</v>
      </c>
      <c r="K6" s="21">
        <v>8</v>
      </c>
      <c r="L6" s="21">
        <v>8</v>
      </c>
      <c r="M6" s="21">
        <v>5</v>
      </c>
      <c r="N6" s="21">
        <v>9</v>
      </c>
      <c r="O6" s="41">
        <v>12</v>
      </c>
      <c r="P6" s="21">
        <v>9</v>
      </c>
      <c r="Q6" s="21">
        <v>7</v>
      </c>
      <c r="R6" s="21">
        <v>8</v>
      </c>
      <c r="S6" s="21">
        <v>8</v>
      </c>
      <c r="T6" s="21">
        <v>5</v>
      </c>
      <c r="U6" s="21">
        <v>8</v>
      </c>
      <c r="V6" s="21">
        <v>8</v>
      </c>
      <c r="W6" s="21">
        <v>5</v>
      </c>
      <c r="X6" s="21">
        <v>10</v>
      </c>
      <c r="Y6" s="43">
        <f t="shared" si="0"/>
        <v>186</v>
      </c>
    </row>
    <row r="7" spans="2:25" x14ac:dyDescent="0.2">
      <c r="B7" s="127" t="s">
        <v>157</v>
      </c>
      <c r="C7" s="21">
        <v>9</v>
      </c>
      <c r="D7" s="21">
        <v>9</v>
      </c>
      <c r="E7" s="21">
        <v>9</v>
      </c>
      <c r="F7" s="21">
        <v>2</v>
      </c>
      <c r="G7" s="21">
        <v>9</v>
      </c>
      <c r="H7" s="21">
        <v>9</v>
      </c>
      <c r="I7" s="21">
        <v>9</v>
      </c>
      <c r="J7" s="21">
        <v>9</v>
      </c>
      <c r="K7" s="21">
        <v>10</v>
      </c>
      <c r="L7" s="21">
        <v>8</v>
      </c>
      <c r="M7" s="21">
        <v>9</v>
      </c>
      <c r="N7" s="21">
        <v>9</v>
      </c>
      <c r="O7" s="41">
        <v>9</v>
      </c>
      <c r="P7" s="21">
        <v>10</v>
      </c>
      <c r="Q7" s="21">
        <v>9</v>
      </c>
      <c r="R7" s="21">
        <v>9</v>
      </c>
      <c r="S7" s="21">
        <v>9</v>
      </c>
      <c r="T7" s="21">
        <v>9</v>
      </c>
      <c r="U7" s="21">
        <v>9</v>
      </c>
      <c r="V7" s="21">
        <v>9</v>
      </c>
      <c r="W7" s="21">
        <v>9</v>
      </c>
      <c r="X7" s="21">
        <v>9</v>
      </c>
      <c r="Y7" s="43">
        <f t="shared" si="0"/>
        <v>192</v>
      </c>
    </row>
    <row r="8" spans="2:25" x14ac:dyDescent="0.2">
      <c r="B8" s="127" t="s">
        <v>160</v>
      </c>
      <c r="C8" s="21">
        <v>1</v>
      </c>
      <c r="D8" s="21">
        <v>1</v>
      </c>
      <c r="E8" s="21">
        <v>1</v>
      </c>
      <c r="F8" s="21">
        <v>0</v>
      </c>
      <c r="G8" s="21">
        <v>1</v>
      </c>
      <c r="H8" s="21">
        <v>1</v>
      </c>
      <c r="I8" s="21">
        <v>1</v>
      </c>
      <c r="J8" s="21">
        <v>1</v>
      </c>
      <c r="K8" s="21">
        <v>1</v>
      </c>
      <c r="L8" s="21">
        <v>1</v>
      </c>
      <c r="M8" s="21">
        <v>1</v>
      </c>
      <c r="N8" s="21">
        <v>1</v>
      </c>
      <c r="O8" s="41">
        <v>1</v>
      </c>
      <c r="P8" s="21">
        <v>1</v>
      </c>
      <c r="Q8" s="21">
        <v>1</v>
      </c>
      <c r="R8" s="21">
        <v>1</v>
      </c>
      <c r="S8" s="21">
        <v>1</v>
      </c>
      <c r="T8" s="21">
        <v>1</v>
      </c>
      <c r="U8" s="21">
        <v>1</v>
      </c>
      <c r="V8" s="21">
        <v>1</v>
      </c>
      <c r="W8" s="21">
        <v>1</v>
      </c>
      <c r="X8" s="21">
        <v>1</v>
      </c>
      <c r="Y8" s="43">
        <f t="shared" si="0"/>
        <v>21</v>
      </c>
    </row>
    <row r="9" spans="2:25" x14ac:dyDescent="0.2">
      <c r="B9" s="127" t="s">
        <v>163</v>
      </c>
      <c r="C9" s="21">
        <v>24</v>
      </c>
      <c r="D9" s="21">
        <v>25</v>
      </c>
      <c r="E9" s="21">
        <v>22</v>
      </c>
      <c r="F9" s="21">
        <v>8</v>
      </c>
      <c r="G9" s="21">
        <v>25</v>
      </c>
      <c r="H9" s="21">
        <v>27</v>
      </c>
      <c r="I9" s="21">
        <v>27</v>
      </c>
      <c r="J9" s="21">
        <v>23</v>
      </c>
      <c r="K9" s="21">
        <v>26</v>
      </c>
      <c r="L9" s="21">
        <v>20</v>
      </c>
      <c r="M9" s="21">
        <v>23</v>
      </c>
      <c r="N9" s="21">
        <v>24</v>
      </c>
      <c r="O9" s="41">
        <v>26</v>
      </c>
      <c r="P9" s="21">
        <v>27</v>
      </c>
      <c r="Q9" s="21">
        <v>26</v>
      </c>
      <c r="R9" s="21">
        <v>25</v>
      </c>
      <c r="S9" s="21">
        <v>26</v>
      </c>
      <c r="T9" s="21">
        <v>26</v>
      </c>
      <c r="U9" s="21">
        <v>22</v>
      </c>
      <c r="V9" s="21">
        <v>27</v>
      </c>
      <c r="W9" s="21">
        <v>24</v>
      </c>
      <c r="X9" s="21">
        <v>23</v>
      </c>
      <c r="Y9" s="43">
        <f t="shared" si="0"/>
        <v>526</v>
      </c>
    </row>
    <row r="10" spans="2:25" x14ac:dyDescent="0.2">
      <c r="B10" s="127" t="s">
        <v>166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1">
        <v>0</v>
      </c>
      <c r="K10" s="21">
        <v>0</v>
      </c>
      <c r="L10" s="21">
        <v>0</v>
      </c>
      <c r="M10" s="21">
        <v>0</v>
      </c>
      <c r="N10" s="21">
        <v>0</v>
      </c>
      <c r="O10" s="41">
        <v>0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43">
        <f t="shared" si="0"/>
        <v>0</v>
      </c>
    </row>
    <row r="11" spans="2:25" x14ac:dyDescent="0.2">
      <c r="B11" s="127" t="s">
        <v>169</v>
      </c>
      <c r="C11" s="21">
        <v>5</v>
      </c>
      <c r="D11" s="21">
        <v>5</v>
      </c>
      <c r="E11" s="21">
        <v>4</v>
      </c>
      <c r="F11" s="21">
        <v>2</v>
      </c>
      <c r="G11" s="21">
        <v>5</v>
      </c>
      <c r="H11" s="21">
        <v>5</v>
      </c>
      <c r="I11" s="21">
        <v>5</v>
      </c>
      <c r="J11" s="21">
        <v>5</v>
      </c>
      <c r="K11" s="21">
        <v>6</v>
      </c>
      <c r="L11" s="21">
        <v>3</v>
      </c>
      <c r="M11" s="21">
        <v>5</v>
      </c>
      <c r="N11" s="21">
        <v>5</v>
      </c>
      <c r="O11" s="41">
        <v>5</v>
      </c>
      <c r="P11" s="21">
        <v>4</v>
      </c>
      <c r="Q11" s="21">
        <v>5</v>
      </c>
      <c r="R11" s="21">
        <v>6</v>
      </c>
      <c r="S11" s="21">
        <v>5</v>
      </c>
      <c r="T11" s="21">
        <v>6</v>
      </c>
      <c r="U11" s="21">
        <v>5</v>
      </c>
      <c r="V11" s="21">
        <v>5</v>
      </c>
      <c r="W11" s="21">
        <v>5</v>
      </c>
      <c r="X11" s="21">
        <v>5</v>
      </c>
      <c r="Y11" s="43">
        <f t="shared" si="0"/>
        <v>106</v>
      </c>
    </row>
    <row r="12" spans="2:25" x14ac:dyDescent="0.2">
      <c r="B12" s="127" t="s">
        <v>172</v>
      </c>
      <c r="C12" s="21">
        <v>1</v>
      </c>
      <c r="D12" s="21">
        <v>1</v>
      </c>
      <c r="E12" s="21">
        <v>1</v>
      </c>
      <c r="F12" s="21">
        <v>0</v>
      </c>
      <c r="G12" s="21">
        <v>1</v>
      </c>
      <c r="H12" s="21">
        <v>0</v>
      </c>
      <c r="I12" s="21">
        <v>1</v>
      </c>
      <c r="J12" s="21">
        <v>0</v>
      </c>
      <c r="K12" s="21">
        <v>1</v>
      </c>
      <c r="L12" s="21">
        <v>1</v>
      </c>
      <c r="M12" s="21">
        <v>1</v>
      </c>
      <c r="N12" s="21">
        <v>1</v>
      </c>
      <c r="O12" s="41">
        <v>1</v>
      </c>
      <c r="P12" s="21">
        <v>2</v>
      </c>
      <c r="Q12" s="21">
        <v>1</v>
      </c>
      <c r="R12" s="21">
        <v>1</v>
      </c>
      <c r="S12" s="21">
        <v>1</v>
      </c>
      <c r="T12" s="21">
        <v>1</v>
      </c>
      <c r="U12" s="21">
        <v>1</v>
      </c>
      <c r="V12" s="21">
        <v>1</v>
      </c>
      <c r="W12" s="21">
        <v>1</v>
      </c>
      <c r="X12" s="21">
        <v>1</v>
      </c>
      <c r="Y12" s="43">
        <f t="shared" si="0"/>
        <v>20</v>
      </c>
    </row>
    <row r="13" spans="2:25" x14ac:dyDescent="0.2">
      <c r="B13" s="127" t="s">
        <v>175</v>
      </c>
      <c r="C13" s="21">
        <v>18</v>
      </c>
      <c r="D13" s="21">
        <v>19</v>
      </c>
      <c r="E13" s="21">
        <v>19</v>
      </c>
      <c r="F13" s="21">
        <v>6</v>
      </c>
      <c r="G13" s="21">
        <v>19</v>
      </c>
      <c r="H13" s="21">
        <v>21</v>
      </c>
      <c r="I13" s="21">
        <v>20</v>
      </c>
      <c r="J13" s="21">
        <v>18</v>
      </c>
      <c r="K13" s="21">
        <v>23</v>
      </c>
      <c r="L13" s="21">
        <v>14</v>
      </c>
      <c r="M13" s="21">
        <v>17</v>
      </c>
      <c r="N13" s="21">
        <v>19</v>
      </c>
      <c r="O13" s="41">
        <v>20</v>
      </c>
      <c r="P13" s="21">
        <v>18</v>
      </c>
      <c r="Q13" s="21">
        <v>16</v>
      </c>
      <c r="R13" s="21">
        <v>14</v>
      </c>
      <c r="S13" s="21">
        <v>16</v>
      </c>
      <c r="T13" s="21">
        <v>18</v>
      </c>
      <c r="U13" s="21">
        <v>19</v>
      </c>
      <c r="V13" s="21">
        <v>16</v>
      </c>
      <c r="W13" s="21">
        <v>16</v>
      </c>
      <c r="X13" s="21">
        <v>20</v>
      </c>
      <c r="Y13" s="43">
        <f t="shared" si="0"/>
        <v>386</v>
      </c>
    </row>
    <row r="14" spans="2:25" x14ac:dyDescent="0.2">
      <c r="B14" s="127" t="s">
        <v>178</v>
      </c>
      <c r="C14" s="21">
        <v>6</v>
      </c>
      <c r="D14" s="21">
        <v>9</v>
      </c>
      <c r="E14" s="21">
        <v>9</v>
      </c>
      <c r="F14" s="21">
        <v>4</v>
      </c>
      <c r="G14" s="21">
        <v>11</v>
      </c>
      <c r="H14" s="21">
        <v>11</v>
      </c>
      <c r="I14" s="21">
        <v>10</v>
      </c>
      <c r="J14" s="21">
        <v>10</v>
      </c>
      <c r="K14" s="21">
        <v>11</v>
      </c>
      <c r="L14" s="21">
        <v>6</v>
      </c>
      <c r="M14" s="21">
        <v>5</v>
      </c>
      <c r="N14" s="21">
        <v>8</v>
      </c>
      <c r="O14" s="41">
        <v>15</v>
      </c>
      <c r="P14" s="21">
        <v>6</v>
      </c>
      <c r="Q14" s="21">
        <v>5</v>
      </c>
      <c r="R14" s="21">
        <v>7</v>
      </c>
      <c r="S14" s="21">
        <v>6</v>
      </c>
      <c r="T14" s="21">
        <v>4</v>
      </c>
      <c r="U14" s="21">
        <v>7</v>
      </c>
      <c r="V14" s="21">
        <v>6</v>
      </c>
      <c r="W14" s="21">
        <v>5</v>
      </c>
      <c r="X14" s="21">
        <v>7</v>
      </c>
      <c r="Y14" s="43">
        <f t="shared" si="0"/>
        <v>168</v>
      </c>
    </row>
    <row r="15" spans="2:25" x14ac:dyDescent="0.2">
      <c r="B15" s="127" t="s">
        <v>181</v>
      </c>
      <c r="C15" s="21"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>
        <v>0</v>
      </c>
      <c r="N15" s="21">
        <v>0</v>
      </c>
      <c r="O15" s="41">
        <v>0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43">
        <f t="shared" si="0"/>
        <v>0</v>
      </c>
    </row>
    <row r="16" spans="2:25" x14ac:dyDescent="0.2">
      <c r="B16" s="127" t="s">
        <v>184</v>
      </c>
      <c r="C16" s="21"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41">
        <v>0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43">
        <f t="shared" si="0"/>
        <v>0</v>
      </c>
    </row>
    <row r="17" spans="2:25" x14ac:dyDescent="0.2">
      <c r="B17" s="127" t="s">
        <v>187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>
        <v>0</v>
      </c>
      <c r="N17" s="21">
        <v>0</v>
      </c>
      <c r="O17" s="41">
        <v>0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43">
        <f t="shared" si="0"/>
        <v>0</v>
      </c>
    </row>
    <row r="18" spans="2:25" x14ac:dyDescent="0.2">
      <c r="B18" s="127" t="s">
        <v>190</v>
      </c>
      <c r="C18" s="21">
        <v>1</v>
      </c>
      <c r="D18" s="21">
        <v>1</v>
      </c>
      <c r="E18" s="21">
        <v>1</v>
      </c>
      <c r="F18" s="21">
        <v>0</v>
      </c>
      <c r="G18" s="21">
        <v>1</v>
      </c>
      <c r="H18" s="21">
        <v>1</v>
      </c>
      <c r="I18" s="21">
        <v>1</v>
      </c>
      <c r="J18" s="21">
        <v>0</v>
      </c>
      <c r="K18" s="21">
        <v>1</v>
      </c>
      <c r="L18" s="21">
        <v>1</v>
      </c>
      <c r="M18" s="21">
        <v>1</v>
      </c>
      <c r="N18" s="21">
        <v>1</v>
      </c>
      <c r="O18" s="41">
        <v>1</v>
      </c>
      <c r="P18" s="21">
        <v>1</v>
      </c>
      <c r="Q18" s="21">
        <v>1</v>
      </c>
      <c r="R18" s="21">
        <v>1</v>
      </c>
      <c r="S18" s="21">
        <v>1</v>
      </c>
      <c r="T18" s="21">
        <v>1</v>
      </c>
      <c r="U18" s="21">
        <v>1</v>
      </c>
      <c r="V18" s="21">
        <v>1</v>
      </c>
      <c r="W18" s="21">
        <v>1</v>
      </c>
      <c r="X18" s="21">
        <v>1</v>
      </c>
      <c r="Y18" s="43">
        <f t="shared" si="0"/>
        <v>20</v>
      </c>
    </row>
    <row r="19" spans="2:25" x14ac:dyDescent="0.2">
      <c r="B19" s="127" t="s">
        <v>193</v>
      </c>
      <c r="C19" s="21">
        <v>2</v>
      </c>
      <c r="D19" s="21">
        <v>1</v>
      </c>
      <c r="E19" s="21">
        <v>2</v>
      </c>
      <c r="F19" s="21">
        <v>0</v>
      </c>
      <c r="G19" s="21">
        <v>1</v>
      </c>
      <c r="H19" s="21">
        <v>1</v>
      </c>
      <c r="I19" s="21">
        <v>1</v>
      </c>
      <c r="J19" s="21">
        <v>1</v>
      </c>
      <c r="K19" s="21">
        <v>1</v>
      </c>
      <c r="L19" s="21">
        <v>2</v>
      </c>
      <c r="M19" s="21">
        <v>1</v>
      </c>
      <c r="N19" s="21">
        <v>2</v>
      </c>
      <c r="O19" s="41">
        <v>1</v>
      </c>
      <c r="P19" s="21">
        <v>3</v>
      </c>
      <c r="Q19" s="21">
        <v>1</v>
      </c>
      <c r="R19" s="21">
        <v>1</v>
      </c>
      <c r="S19" s="21">
        <v>1</v>
      </c>
      <c r="T19" s="21">
        <v>1</v>
      </c>
      <c r="U19" s="21">
        <v>2</v>
      </c>
      <c r="V19" s="21">
        <v>1</v>
      </c>
      <c r="W19" s="21">
        <v>1</v>
      </c>
      <c r="X19" s="21">
        <v>2</v>
      </c>
      <c r="Y19" s="43">
        <f t="shared" si="0"/>
        <v>29</v>
      </c>
    </row>
    <row r="20" spans="2:25" x14ac:dyDescent="0.2">
      <c r="B20" s="127" t="s">
        <v>195</v>
      </c>
      <c r="C20" s="21"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41">
        <v>0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43">
        <f t="shared" si="0"/>
        <v>0</v>
      </c>
    </row>
    <row r="21" spans="2:25" x14ac:dyDescent="0.2">
      <c r="B21" s="127" t="s">
        <v>198</v>
      </c>
      <c r="C21" s="21">
        <v>1</v>
      </c>
      <c r="D21" s="21">
        <v>2</v>
      </c>
      <c r="E21" s="21">
        <v>5</v>
      </c>
      <c r="F21" s="21">
        <v>1</v>
      </c>
      <c r="G21" s="21">
        <v>4</v>
      </c>
      <c r="H21" s="21">
        <v>4</v>
      </c>
      <c r="I21" s="21">
        <v>4</v>
      </c>
      <c r="J21" s="21">
        <v>4</v>
      </c>
      <c r="K21" s="21">
        <v>0</v>
      </c>
      <c r="L21" s="21">
        <v>8</v>
      </c>
      <c r="M21" s="21">
        <v>2</v>
      </c>
      <c r="N21" s="21">
        <v>8</v>
      </c>
      <c r="O21" s="41">
        <v>2</v>
      </c>
      <c r="P21" s="21">
        <v>2</v>
      </c>
      <c r="Q21" s="21">
        <v>2</v>
      </c>
      <c r="R21" s="21">
        <v>2</v>
      </c>
      <c r="S21" s="21">
        <v>2</v>
      </c>
      <c r="T21" s="21">
        <v>2</v>
      </c>
      <c r="U21" s="21">
        <v>1</v>
      </c>
      <c r="V21" s="21">
        <v>2</v>
      </c>
      <c r="W21" s="21">
        <v>2</v>
      </c>
      <c r="X21" s="21">
        <v>2</v>
      </c>
      <c r="Y21" s="43">
        <f t="shared" si="0"/>
        <v>62</v>
      </c>
    </row>
    <row r="22" spans="2:25" x14ac:dyDescent="0.2">
      <c r="B22" s="127" t="s">
        <v>201</v>
      </c>
      <c r="C22" s="21">
        <v>4</v>
      </c>
      <c r="D22" s="21">
        <v>4</v>
      </c>
      <c r="E22" s="21">
        <v>4</v>
      </c>
      <c r="F22" s="21">
        <v>3</v>
      </c>
      <c r="G22" s="21">
        <v>4</v>
      </c>
      <c r="H22" s="21">
        <v>4</v>
      </c>
      <c r="I22" s="21">
        <v>4</v>
      </c>
      <c r="J22" s="21">
        <v>3</v>
      </c>
      <c r="K22" s="21">
        <v>3</v>
      </c>
      <c r="L22" s="21">
        <v>4</v>
      </c>
      <c r="M22" s="21">
        <v>4</v>
      </c>
      <c r="N22" s="21">
        <v>4</v>
      </c>
      <c r="O22" s="41">
        <v>4</v>
      </c>
      <c r="P22" s="21">
        <v>4</v>
      </c>
      <c r="Q22" s="21">
        <v>4</v>
      </c>
      <c r="R22" s="21">
        <v>3</v>
      </c>
      <c r="S22" s="21">
        <v>4</v>
      </c>
      <c r="T22" s="21">
        <v>4</v>
      </c>
      <c r="U22" s="21">
        <v>4</v>
      </c>
      <c r="V22" s="21">
        <v>4</v>
      </c>
      <c r="W22" s="21">
        <v>4</v>
      </c>
      <c r="X22" s="21">
        <v>4</v>
      </c>
      <c r="Y22" s="43">
        <f t="shared" si="0"/>
        <v>84</v>
      </c>
    </row>
    <row r="23" spans="2:25" x14ac:dyDescent="0.2">
      <c r="B23" s="127" t="s">
        <v>204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41">
        <v>0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43">
        <f t="shared" si="0"/>
        <v>0</v>
      </c>
    </row>
    <row r="24" spans="2:25" x14ac:dyDescent="0.2">
      <c r="B24" s="127" t="s">
        <v>207</v>
      </c>
      <c r="C24" s="21"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41">
        <v>0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43">
        <f t="shared" si="0"/>
        <v>0</v>
      </c>
    </row>
    <row r="25" spans="2:25" x14ac:dyDescent="0.2">
      <c r="B25" s="127" t="s">
        <v>210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41">
        <v>0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43">
        <f t="shared" si="0"/>
        <v>0</v>
      </c>
    </row>
    <row r="26" spans="2:25" x14ac:dyDescent="0.2">
      <c r="B26" s="127" t="s">
        <v>213</v>
      </c>
      <c r="C26" s="21">
        <v>1</v>
      </c>
      <c r="D26" s="21">
        <v>1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1</v>
      </c>
      <c r="L26" s="21">
        <v>1</v>
      </c>
      <c r="M26" s="21">
        <v>1</v>
      </c>
      <c r="N26" s="21">
        <v>1</v>
      </c>
      <c r="O26" s="41">
        <v>1</v>
      </c>
      <c r="P26" s="21">
        <v>0</v>
      </c>
      <c r="Q26" s="21">
        <v>1</v>
      </c>
      <c r="R26" s="21">
        <v>1</v>
      </c>
      <c r="S26" s="21">
        <v>1</v>
      </c>
      <c r="T26" s="21">
        <v>1</v>
      </c>
      <c r="U26" s="21">
        <v>0</v>
      </c>
      <c r="V26" s="21">
        <v>1</v>
      </c>
      <c r="W26" s="21">
        <v>1</v>
      </c>
      <c r="X26" s="21">
        <v>0</v>
      </c>
      <c r="Y26" s="43">
        <f t="shared" si="0"/>
        <v>13</v>
      </c>
    </row>
    <row r="27" spans="2:25" x14ac:dyDescent="0.2">
      <c r="B27" s="127" t="s">
        <v>216</v>
      </c>
      <c r="C27" s="21"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41">
        <v>0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43">
        <f t="shared" si="0"/>
        <v>0</v>
      </c>
    </row>
    <row r="28" spans="2:25" x14ac:dyDescent="0.2">
      <c r="B28" s="127" t="s">
        <v>219</v>
      </c>
      <c r="C28" s="21">
        <v>1</v>
      </c>
      <c r="D28" s="21">
        <v>1</v>
      </c>
      <c r="E28" s="21">
        <v>1</v>
      </c>
      <c r="F28" s="21">
        <v>1</v>
      </c>
      <c r="G28" s="21">
        <v>1</v>
      </c>
      <c r="H28" s="21">
        <v>1</v>
      </c>
      <c r="I28" s="21">
        <v>1</v>
      </c>
      <c r="J28" s="21">
        <v>1</v>
      </c>
      <c r="K28" s="21">
        <v>1</v>
      </c>
      <c r="L28" s="21">
        <v>1</v>
      </c>
      <c r="M28" s="21">
        <v>1</v>
      </c>
      <c r="N28" s="21">
        <v>1</v>
      </c>
      <c r="O28" s="41">
        <v>1</v>
      </c>
      <c r="P28" s="21">
        <v>1</v>
      </c>
      <c r="Q28" s="21">
        <v>1</v>
      </c>
      <c r="R28" s="21">
        <v>1</v>
      </c>
      <c r="S28" s="21">
        <v>1</v>
      </c>
      <c r="T28" s="21">
        <v>1</v>
      </c>
      <c r="U28" s="21">
        <v>1</v>
      </c>
      <c r="V28" s="21">
        <v>1</v>
      </c>
      <c r="W28" s="21">
        <v>1</v>
      </c>
      <c r="X28" s="21">
        <v>1</v>
      </c>
      <c r="Y28" s="43">
        <f t="shared" si="0"/>
        <v>22</v>
      </c>
    </row>
    <row r="29" spans="2:25" x14ac:dyDescent="0.2">
      <c r="B29" s="127" t="s">
        <v>222</v>
      </c>
      <c r="C29" s="21">
        <v>1</v>
      </c>
      <c r="D29" s="21">
        <v>5</v>
      </c>
      <c r="E29" s="21">
        <v>1</v>
      </c>
      <c r="F29" s="21">
        <v>0</v>
      </c>
      <c r="G29" s="21">
        <v>1</v>
      </c>
      <c r="H29" s="21">
        <v>1</v>
      </c>
      <c r="I29" s="21">
        <v>1</v>
      </c>
      <c r="J29" s="21">
        <v>1</v>
      </c>
      <c r="K29" s="21">
        <v>1</v>
      </c>
      <c r="L29" s="21">
        <v>1</v>
      </c>
      <c r="M29" s="21">
        <v>1</v>
      </c>
      <c r="N29" s="21">
        <v>1</v>
      </c>
      <c r="O29" s="41">
        <v>1</v>
      </c>
      <c r="P29" s="21">
        <v>1</v>
      </c>
      <c r="Q29" s="21">
        <v>1</v>
      </c>
      <c r="R29" s="21">
        <v>1</v>
      </c>
      <c r="S29" s="21">
        <v>1</v>
      </c>
      <c r="T29" s="21">
        <v>1</v>
      </c>
      <c r="U29" s="21">
        <v>1</v>
      </c>
      <c r="V29" s="21">
        <v>1</v>
      </c>
      <c r="W29" s="21">
        <v>1</v>
      </c>
      <c r="X29" s="21">
        <v>1</v>
      </c>
      <c r="Y29" s="43">
        <f t="shared" si="0"/>
        <v>25</v>
      </c>
    </row>
    <row r="30" spans="2:25" x14ac:dyDescent="0.2">
      <c r="B30" s="127" t="s">
        <v>225</v>
      </c>
      <c r="C30" s="21">
        <v>1</v>
      </c>
      <c r="D30" s="21">
        <v>3</v>
      </c>
      <c r="E30" s="21">
        <v>1</v>
      </c>
      <c r="F30" s="21">
        <v>0</v>
      </c>
      <c r="G30" s="21">
        <v>1</v>
      </c>
      <c r="H30" s="21">
        <v>1</v>
      </c>
      <c r="I30" s="21">
        <v>1</v>
      </c>
      <c r="J30" s="21">
        <v>1</v>
      </c>
      <c r="K30" s="21">
        <v>1</v>
      </c>
      <c r="L30" s="21">
        <v>1</v>
      </c>
      <c r="M30" s="21">
        <v>1</v>
      </c>
      <c r="N30" s="21">
        <v>1</v>
      </c>
      <c r="O30" s="41">
        <v>1</v>
      </c>
      <c r="P30" s="21">
        <v>1</v>
      </c>
      <c r="Q30" s="21">
        <v>1</v>
      </c>
      <c r="R30" s="21">
        <v>1</v>
      </c>
      <c r="S30" s="21">
        <v>1</v>
      </c>
      <c r="T30" s="21">
        <v>1</v>
      </c>
      <c r="U30" s="21">
        <v>1</v>
      </c>
      <c r="V30" s="21">
        <v>1</v>
      </c>
      <c r="W30" s="21">
        <v>1</v>
      </c>
      <c r="X30" s="21">
        <v>1</v>
      </c>
      <c r="Y30" s="43">
        <f t="shared" si="0"/>
        <v>23</v>
      </c>
    </row>
    <row r="31" spans="2:25" x14ac:dyDescent="0.2">
      <c r="B31" s="127" t="s">
        <v>228</v>
      </c>
      <c r="C31" s="21">
        <v>1</v>
      </c>
      <c r="D31" s="21">
        <v>1</v>
      </c>
      <c r="E31" s="21">
        <v>1</v>
      </c>
      <c r="F31" s="21">
        <v>0</v>
      </c>
      <c r="G31" s="21">
        <v>1</v>
      </c>
      <c r="H31" s="21">
        <v>1</v>
      </c>
      <c r="I31" s="21">
        <v>1</v>
      </c>
      <c r="J31" s="21">
        <v>1</v>
      </c>
      <c r="K31" s="21">
        <v>1</v>
      </c>
      <c r="L31" s="21">
        <v>1</v>
      </c>
      <c r="M31" s="21">
        <v>1</v>
      </c>
      <c r="N31" s="21">
        <v>1</v>
      </c>
      <c r="O31" s="41">
        <v>1</v>
      </c>
      <c r="P31" s="21">
        <v>1</v>
      </c>
      <c r="Q31" s="21">
        <v>1</v>
      </c>
      <c r="R31" s="21">
        <v>1</v>
      </c>
      <c r="S31" s="21">
        <v>1</v>
      </c>
      <c r="T31" s="21">
        <v>2</v>
      </c>
      <c r="U31" s="21">
        <v>1</v>
      </c>
      <c r="V31" s="21">
        <v>1</v>
      </c>
      <c r="W31" s="21">
        <v>1</v>
      </c>
      <c r="X31" s="21">
        <v>1</v>
      </c>
      <c r="Y31" s="43">
        <f t="shared" si="0"/>
        <v>22</v>
      </c>
    </row>
    <row r="32" spans="2:25" x14ac:dyDescent="0.2">
      <c r="B32" s="127" t="s">
        <v>231</v>
      </c>
      <c r="C32" s="21">
        <v>1</v>
      </c>
      <c r="D32" s="21">
        <v>1</v>
      </c>
      <c r="E32" s="21">
        <v>1</v>
      </c>
      <c r="F32" s="21">
        <v>1</v>
      </c>
      <c r="G32" s="21">
        <v>1</v>
      </c>
      <c r="H32" s="21">
        <v>1</v>
      </c>
      <c r="I32" s="21">
        <v>1</v>
      </c>
      <c r="J32" s="21">
        <v>1</v>
      </c>
      <c r="K32" s="21">
        <v>1</v>
      </c>
      <c r="L32" s="21">
        <v>1</v>
      </c>
      <c r="M32" s="21">
        <v>1</v>
      </c>
      <c r="N32" s="21">
        <v>1</v>
      </c>
      <c r="O32" s="41">
        <v>1</v>
      </c>
      <c r="P32" s="21">
        <v>1</v>
      </c>
      <c r="Q32" s="21">
        <v>1</v>
      </c>
      <c r="R32" s="21">
        <v>2</v>
      </c>
      <c r="S32" s="21">
        <v>1</v>
      </c>
      <c r="T32" s="21">
        <v>1</v>
      </c>
      <c r="U32" s="21">
        <v>1</v>
      </c>
      <c r="V32" s="21">
        <v>1</v>
      </c>
      <c r="W32" s="21">
        <v>1</v>
      </c>
      <c r="X32" s="21">
        <v>1</v>
      </c>
      <c r="Y32" s="43">
        <f t="shared" si="0"/>
        <v>23</v>
      </c>
    </row>
    <row r="33" spans="2:25" x14ac:dyDescent="0.2">
      <c r="B33" s="127" t="s">
        <v>234</v>
      </c>
      <c r="C33" s="21"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  <c r="I33" s="21">
        <v>0</v>
      </c>
      <c r="J33" s="21">
        <v>0</v>
      </c>
      <c r="K33" s="21">
        <v>0</v>
      </c>
      <c r="L33" s="21">
        <v>0</v>
      </c>
      <c r="M33" s="21">
        <v>0</v>
      </c>
      <c r="N33" s="21">
        <v>0</v>
      </c>
      <c r="O33" s="41">
        <v>0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43">
        <f t="shared" si="0"/>
        <v>0</v>
      </c>
    </row>
    <row r="34" spans="2:25" x14ac:dyDescent="0.2">
      <c r="B34" s="127" t="s">
        <v>237</v>
      </c>
      <c r="C34" s="21"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21">
        <v>0</v>
      </c>
      <c r="O34" s="41">
        <v>0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43">
        <f t="shared" si="0"/>
        <v>0</v>
      </c>
    </row>
    <row r="35" spans="2:25" x14ac:dyDescent="0.2">
      <c r="B35" s="127" t="s">
        <v>240</v>
      </c>
      <c r="C35" s="21">
        <v>0</v>
      </c>
      <c r="D35" s="21">
        <v>1</v>
      </c>
      <c r="E35" s="21">
        <v>1</v>
      </c>
      <c r="F35" s="21">
        <v>1</v>
      </c>
      <c r="G35" s="21">
        <v>1</v>
      </c>
      <c r="H35" s="21">
        <v>1</v>
      </c>
      <c r="I35" s="21">
        <v>1</v>
      </c>
      <c r="J35" s="21">
        <v>1</v>
      </c>
      <c r="K35" s="21">
        <v>1</v>
      </c>
      <c r="L35" s="21">
        <v>0</v>
      </c>
      <c r="M35" s="21">
        <v>1</v>
      </c>
      <c r="N35" s="21">
        <v>1</v>
      </c>
      <c r="O35" s="41">
        <v>1</v>
      </c>
      <c r="P35" s="21">
        <v>1</v>
      </c>
      <c r="Q35" s="21">
        <v>1</v>
      </c>
      <c r="R35" s="21">
        <v>1</v>
      </c>
      <c r="S35" s="21">
        <v>1</v>
      </c>
      <c r="T35" s="21">
        <v>1</v>
      </c>
      <c r="U35" s="21">
        <v>1</v>
      </c>
      <c r="V35" s="21">
        <v>1</v>
      </c>
      <c r="W35" s="21">
        <v>1</v>
      </c>
      <c r="X35" s="21">
        <v>1</v>
      </c>
      <c r="Y35" s="43">
        <f t="shared" si="0"/>
        <v>20</v>
      </c>
    </row>
    <row r="36" spans="2:25" x14ac:dyDescent="0.2">
      <c r="B36" s="127" t="s">
        <v>243</v>
      </c>
      <c r="C36" s="21">
        <v>7</v>
      </c>
      <c r="D36" s="21">
        <v>8</v>
      </c>
      <c r="E36" s="21">
        <v>4</v>
      </c>
      <c r="F36" s="21">
        <v>3</v>
      </c>
      <c r="G36" s="21">
        <v>7</v>
      </c>
      <c r="H36" s="21">
        <v>8</v>
      </c>
      <c r="I36" s="21">
        <v>7</v>
      </c>
      <c r="J36" s="21">
        <v>8</v>
      </c>
      <c r="K36" s="21">
        <v>6</v>
      </c>
      <c r="L36" s="21">
        <v>5</v>
      </c>
      <c r="M36" s="21">
        <v>5</v>
      </c>
      <c r="N36" s="21">
        <v>6</v>
      </c>
      <c r="O36" s="41">
        <v>7</v>
      </c>
      <c r="P36" s="21">
        <v>7</v>
      </c>
      <c r="Q36" s="21">
        <v>7</v>
      </c>
      <c r="R36" s="21">
        <v>6</v>
      </c>
      <c r="S36" s="21">
        <v>8</v>
      </c>
      <c r="T36" s="21">
        <v>8</v>
      </c>
      <c r="U36" s="21">
        <v>6</v>
      </c>
      <c r="V36" s="21">
        <v>8</v>
      </c>
      <c r="W36" s="21">
        <v>7</v>
      </c>
      <c r="X36" s="21">
        <v>6</v>
      </c>
      <c r="Y36" s="43">
        <f t="shared" si="0"/>
        <v>144</v>
      </c>
    </row>
    <row r="37" spans="2:25" x14ac:dyDescent="0.2">
      <c r="B37" s="127" t="s">
        <v>246</v>
      </c>
      <c r="C37" s="21">
        <v>1</v>
      </c>
      <c r="D37" s="21">
        <v>1</v>
      </c>
      <c r="E37" s="21">
        <v>1</v>
      </c>
      <c r="F37" s="21">
        <v>0</v>
      </c>
      <c r="G37" s="21">
        <v>1</v>
      </c>
      <c r="H37" s="21">
        <v>2</v>
      </c>
      <c r="I37" s="21">
        <v>1</v>
      </c>
      <c r="J37" s="21">
        <v>1</v>
      </c>
      <c r="K37" s="21">
        <v>1</v>
      </c>
      <c r="L37" s="21">
        <v>1</v>
      </c>
      <c r="M37" s="21">
        <v>1</v>
      </c>
      <c r="N37" s="21">
        <v>1</v>
      </c>
      <c r="O37" s="41">
        <v>1</v>
      </c>
      <c r="P37" s="21">
        <v>1</v>
      </c>
      <c r="Q37" s="21">
        <v>1</v>
      </c>
      <c r="R37" s="21">
        <v>1</v>
      </c>
      <c r="S37" s="21">
        <v>1</v>
      </c>
      <c r="T37" s="21">
        <v>1</v>
      </c>
      <c r="U37" s="21">
        <v>1</v>
      </c>
      <c r="V37" s="21">
        <v>1</v>
      </c>
      <c r="W37" s="21">
        <v>1</v>
      </c>
      <c r="X37" s="21">
        <v>1</v>
      </c>
      <c r="Y37" s="43">
        <f t="shared" si="0"/>
        <v>22</v>
      </c>
    </row>
    <row r="38" spans="2:25" x14ac:dyDescent="0.2">
      <c r="B38" s="127" t="s">
        <v>249</v>
      </c>
      <c r="C38" s="21">
        <v>5</v>
      </c>
      <c r="D38" s="21">
        <v>5</v>
      </c>
      <c r="E38" s="21">
        <v>5</v>
      </c>
      <c r="F38" s="21">
        <v>1</v>
      </c>
      <c r="G38" s="21">
        <v>5</v>
      </c>
      <c r="H38" s="21">
        <v>5</v>
      </c>
      <c r="I38" s="21">
        <v>5</v>
      </c>
      <c r="J38" s="21">
        <v>4</v>
      </c>
      <c r="K38" s="21">
        <v>3</v>
      </c>
      <c r="L38" s="21">
        <v>5</v>
      </c>
      <c r="M38" s="21">
        <v>5</v>
      </c>
      <c r="N38" s="21">
        <v>7</v>
      </c>
      <c r="O38" s="41">
        <v>5</v>
      </c>
      <c r="P38" s="21">
        <v>5</v>
      </c>
      <c r="Q38" s="21">
        <v>5</v>
      </c>
      <c r="R38" s="21">
        <v>4</v>
      </c>
      <c r="S38" s="21">
        <v>5</v>
      </c>
      <c r="T38" s="21">
        <v>4</v>
      </c>
      <c r="U38" s="21">
        <v>4</v>
      </c>
      <c r="V38" s="21">
        <v>5</v>
      </c>
      <c r="W38" s="21">
        <v>4</v>
      </c>
      <c r="X38" s="21">
        <v>5</v>
      </c>
      <c r="Y38" s="43">
        <f t="shared" si="0"/>
        <v>101</v>
      </c>
    </row>
    <row r="39" spans="2:25" x14ac:dyDescent="0.2">
      <c r="B39" s="127" t="s">
        <v>251</v>
      </c>
      <c r="C39" s="21"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41">
        <v>0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43">
        <f t="shared" si="0"/>
        <v>0</v>
      </c>
    </row>
    <row r="40" spans="2:25" x14ac:dyDescent="0.2">
      <c r="B40" s="127" t="s">
        <v>254</v>
      </c>
      <c r="C40" s="21"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>
        <v>0</v>
      </c>
      <c r="K40" s="21">
        <v>0</v>
      </c>
      <c r="L40" s="21">
        <v>0</v>
      </c>
      <c r="M40" s="21">
        <v>0</v>
      </c>
      <c r="N40" s="21">
        <v>0</v>
      </c>
      <c r="O40" s="41">
        <v>0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43">
        <f t="shared" si="0"/>
        <v>0</v>
      </c>
    </row>
    <row r="41" spans="2:25" x14ac:dyDescent="0.2">
      <c r="B41" s="127" t="s">
        <v>257</v>
      </c>
      <c r="C41" s="21"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41">
        <v>0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43">
        <f t="shared" si="0"/>
        <v>0</v>
      </c>
    </row>
    <row r="42" spans="2:25" x14ac:dyDescent="0.2">
      <c r="B42" s="127" t="s">
        <v>259</v>
      </c>
      <c r="C42" s="21"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  <c r="I42" s="21">
        <v>0</v>
      </c>
      <c r="J42" s="21">
        <v>0</v>
      </c>
      <c r="K42" s="21">
        <v>0</v>
      </c>
      <c r="L42" s="21">
        <v>0</v>
      </c>
      <c r="M42" s="21">
        <v>0</v>
      </c>
      <c r="N42" s="21">
        <v>0</v>
      </c>
      <c r="O42" s="41">
        <v>0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43">
        <f t="shared" si="0"/>
        <v>0</v>
      </c>
    </row>
    <row r="43" spans="2:25" x14ac:dyDescent="0.2">
      <c r="B43" s="127" t="s">
        <v>262</v>
      </c>
      <c r="C43" s="21">
        <v>1</v>
      </c>
      <c r="D43" s="21">
        <v>1</v>
      </c>
      <c r="E43" s="21">
        <v>1</v>
      </c>
      <c r="F43" s="21">
        <v>1</v>
      </c>
      <c r="G43" s="21">
        <v>1</v>
      </c>
      <c r="H43" s="21">
        <v>1</v>
      </c>
      <c r="I43" s="21">
        <v>1</v>
      </c>
      <c r="J43" s="21">
        <v>1</v>
      </c>
      <c r="K43" s="21">
        <v>1</v>
      </c>
      <c r="L43" s="21">
        <v>0</v>
      </c>
      <c r="M43" s="21">
        <v>1</v>
      </c>
      <c r="N43" s="21">
        <v>1</v>
      </c>
      <c r="O43" s="41">
        <v>1</v>
      </c>
      <c r="P43" s="21">
        <v>1</v>
      </c>
      <c r="Q43" s="21">
        <v>1</v>
      </c>
      <c r="R43" s="21">
        <v>1</v>
      </c>
      <c r="S43" s="21">
        <v>1</v>
      </c>
      <c r="T43" s="21">
        <v>1</v>
      </c>
      <c r="U43" s="21">
        <v>1</v>
      </c>
      <c r="V43" s="21">
        <v>1</v>
      </c>
      <c r="W43" s="21">
        <v>1</v>
      </c>
      <c r="X43" s="21">
        <v>1</v>
      </c>
      <c r="Y43" s="43">
        <f t="shared" si="0"/>
        <v>21</v>
      </c>
    </row>
    <row r="44" spans="2:25" x14ac:dyDescent="0.2">
      <c r="B44" s="127" t="s">
        <v>265</v>
      </c>
      <c r="C44" s="21">
        <v>1</v>
      </c>
      <c r="D44" s="21">
        <v>1</v>
      </c>
      <c r="E44" s="21">
        <v>0</v>
      </c>
      <c r="F44" s="21">
        <v>1</v>
      </c>
      <c r="G44" s="21">
        <v>1</v>
      </c>
      <c r="H44" s="21">
        <v>1</v>
      </c>
      <c r="I44" s="21">
        <v>1</v>
      </c>
      <c r="J44" s="21">
        <v>1</v>
      </c>
      <c r="K44" s="21">
        <v>1</v>
      </c>
      <c r="L44" s="21">
        <v>0</v>
      </c>
      <c r="M44" s="21">
        <v>1</v>
      </c>
      <c r="N44" s="21">
        <v>0</v>
      </c>
      <c r="O44" s="41">
        <v>1</v>
      </c>
      <c r="P44" s="21">
        <v>1</v>
      </c>
      <c r="Q44" s="21">
        <v>1</v>
      </c>
      <c r="R44" s="21">
        <v>1</v>
      </c>
      <c r="S44" s="21">
        <v>1</v>
      </c>
      <c r="T44" s="21">
        <v>1</v>
      </c>
      <c r="U44" s="21">
        <v>1</v>
      </c>
      <c r="V44" s="21">
        <v>1</v>
      </c>
      <c r="W44" s="21">
        <v>1</v>
      </c>
      <c r="X44" s="21">
        <v>1</v>
      </c>
      <c r="Y44" s="43">
        <f t="shared" si="0"/>
        <v>19</v>
      </c>
    </row>
    <row r="45" spans="2:25" x14ac:dyDescent="0.2">
      <c r="B45" s="127" t="s">
        <v>268</v>
      </c>
      <c r="C45" s="21"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  <c r="I45" s="21">
        <v>0</v>
      </c>
      <c r="J45" s="21">
        <v>0</v>
      </c>
      <c r="K45" s="21">
        <v>1</v>
      </c>
      <c r="L45" s="21">
        <v>0</v>
      </c>
      <c r="M45" s="21">
        <v>0</v>
      </c>
      <c r="N45" s="21">
        <v>0</v>
      </c>
      <c r="O45" s="41">
        <v>0</v>
      </c>
      <c r="P45" s="21">
        <v>0</v>
      </c>
      <c r="Q45" s="21">
        <v>1</v>
      </c>
      <c r="R45" s="21">
        <v>1</v>
      </c>
      <c r="S45" s="21">
        <v>0</v>
      </c>
      <c r="T45" s="21">
        <v>1</v>
      </c>
      <c r="U45" s="21">
        <v>1</v>
      </c>
      <c r="V45" s="21">
        <v>0</v>
      </c>
      <c r="W45" s="21">
        <v>2</v>
      </c>
      <c r="X45" s="21">
        <v>0</v>
      </c>
      <c r="Y45" s="43">
        <f t="shared" si="0"/>
        <v>7</v>
      </c>
    </row>
    <row r="46" spans="2:25" x14ac:dyDescent="0.2">
      <c r="B46" s="127" t="s">
        <v>271</v>
      </c>
      <c r="C46" s="21"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  <c r="I46" s="21">
        <v>0</v>
      </c>
      <c r="J46" s="21">
        <v>0</v>
      </c>
      <c r="K46" s="21">
        <v>0</v>
      </c>
      <c r="L46" s="21">
        <v>0</v>
      </c>
      <c r="M46" s="21">
        <v>0</v>
      </c>
      <c r="N46" s="21">
        <v>0</v>
      </c>
      <c r="O46" s="41">
        <v>0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43">
        <f t="shared" si="0"/>
        <v>0</v>
      </c>
    </row>
    <row r="47" spans="2:25" x14ac:dyDescent="0.2">
      <c r="B47" s="127" t="s">
        <v>274</v>
      </c>
      <c r="C47" s="21"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  <c r="I47" s="21">
        <v>0</v>
      </c>
      <c r="J47" s="21">
        <v>0</v>
      </c>
      <c r="K47" s="21">
        <v>0</v>
      </c>
      <c r="L47" s="21">
        <v>0</v>
      </c>
      <c r="M47" s="21">
        <v>0</v>
      </c>
      <c r="N47" s="21">
        <v>0</v>
      </c>
      <c r="O47" s="41">
        <v>0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43">
        <f t="shared" si="0"/>
        <v>0</v>
      </c>
    </row>
    <row r="48" spans="2:25" x14ac:dyDescent="0.2">
      <c r="B48" s="127" t="s">
        <v>277</v>
      </c>
      <c r="C48" s="21"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  <c r="I48" s="21">
        <v>0</v>
      </c>
      <c r="J48" s="21">
        <v>0</v>
      </c>
      <c r="K48" s="21">
        <v>0</v>
      </c>
      <c r="L48" s="21">
        <v>0</v>
      </c>
      <c r="M48" s="21">
        <v>0</v>
      </c>
      <c r="N48" s="21">
        <v>0</v>
      </c>
      <c r="O48" s="41">
        <v>0</v>
      </c>
      <c r="P48" s="21"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43">
        <f t="shared" si="0"/>
        <v>0</v>
      </c>
    </row>
    <row r="49" spans="2:25" x14ac:dyDescent="0.2">
      <c r="B49" s="127" t="s">
        <v>280</v>
      </c>
      <c r="C49" s="21">
        <v>0</v>
      </c>
      <c r="D49" s="21">
        <v>1</v>
      </c>
      <c r="E49" s="21">
        <v>0</v>
      </c>
      <c r="F49" s="21">
        <v>0</v>
      </c>
      <c r="G49" s="21">
        <v>1</v>
      </c>
      <c r="H49" s="21">
        <v>1</v>
      </c>
      <c r="I49" s="21">
        <v>1</v>
      </c>
      <c r="J49" s="21">
        <v>1</v>
      </c>
      <c r="K49" s="21">
        <v>1</v>
      </c>
      <c r="L49" s="21">
        <v>0</v>
      </c>
      <c r="M49" s="21">
        <v>0</v>
      </c>
      <c r="N49" s="21">
        <v>0</v>
      </c>
      <c r="O49" s="41">
        <v>1</v>
      </c>
      <c r="P49" s="21">
        <v>0</v>
      </c>
      <c r="Q49" s="21">
        <v>1</v>
      </c>
      <c r="R49" s="21">
        <v>1</v>
      </c>
      <c r="S49" s="21">
        <v>1</v>
      </c>
      <c r="T49" s="21">
        <v>1</v>
      </c>
      <c r="U49" s="21">
        <v>0</v>
      </c>
      <c r="V49" s="21">
        <v>1</v>
      </c>
      <c r="W49" s="21">
        <v>1</v>
      </c>
      <c r="X49" s="21">
        <v>0</v>
      </c>
      <c r="Y49" s="43">
        <f t="shared" si="0"/>
        <v>13</v>
      </c>
    </row>
    <row r="50" spans="2:25" x14ac:dyDescent="0.2">
      <c r="B50" s="127" t="s">
        <v>283</v>
      </c>
      <c r="C50" s="21"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  <c r="I50" s="21">
        <v>0</v>
      </c>
      <c r="J50" s="21">
        <v>0</v>
      </c>
      <c r="K50" s="21">
        <v>0</v>
      </c>
      <c r="L50" s="21">
        <v>0</v>
      </c>
      <c r="M50" s="21">
        <v>0</v>
      </c>
      <c r="N50" s="21">
        <v>0</v>
      </c>
      <c r="O50" s="41">
        <v>0</v>
      </c>
      <c r="P50" s="21"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43">
        <f t="shared" si="0"/>
        <v>0</v>
      </c>
    </row>
    <row r="51" spans="2:25" ht="17" thickBot="1" x14ac:dyDescent="0.25">
      <c r="B51" s="127" t="s">
        <v>286</v>
      </c>
      <c r="C51" s="21">
        <v>1</v>
      </c>
      <c r="D51" s="21">
        <v>1</v>
      </c>
      <c r="E51" s="21">
        <v>1</v>
      </c>
      <c r="F51" s="21">
        <v>1</v>
      </c>
      <c r="G51" s="21">
        <v>1</v>
      </c>
      <c r="H51" s="21">
        <v>1</v>
      </c>
      <c r="I51" s="21">
        <v>1</v>
      </c>
      <c r="J51" s="21">
        <v>1</v>
      </c>
      <c r="K51" s="21">
        <v>0</v>
      </c>
      <c r="L51" s="21">
        <v>1</v>
      </c>
      <c r="M51" s="21">
        <v>1</v>
      </c>
      <c r="N51" s="21">
        <v>1</v>
      </c>
      <c r="O51" s="41">
        <v>1</v>
      </c>
      <c r="P51" s="21">
        <v>1</v>
      </c>
      <c r="Q51" s="21">
        <v>1</v>
      </c>
      <c r="R51" s="21">
        <v>1</v>
      </c>
      <c r="S51" s="21">
        <v>1</v>
      </c>
      <c r="T51" s="21">
        <v>1</v>
      </c>
      <c r="U51" s="21">
        <v>1</v>
      </c>
      <c r="V51" s="21">
        <v>1</v>
      </c>
      <c r="W51" s="21">
        <v>1</v>
      </c>
      <c r="X51" s="21">
        <v>1</v>
      </c>
      <c r="Y51" s="43">
        <f t="shared" si="0"/>
        <v>21</v>
      </c>
    </row>
    <row r="52" spans="2:25" ht="17" thickBot="1" x14ac:dyDescent="0.25">
      <c r="B52" s="128" t="s">
        <v>452</v>
      </c>
      <c r="C52" s="42">
        <f t="shared" ref="C52:X52" si="1">SUM(C4:C51)</f>
        <v>115</v>
      </c>
      <c r="D52" s="42">
        <f t="shared" si="1"/>
        <v>133</v>
      </c>
      <c r="E52" s="42">
        <f t="shared" si="1"/>
        <v>115</v>
      </c>
      <c r="F52" s="42">
        <f t="shared" si="1"/>
        <v>43</v>
      </c>
      <c r="G52" s="42">
        <f t="shared" si="1"/>
        <v>128</v>
      </c>
      <c r="H52" s="42">
        <f t="shared" si="1"/>
        <v>132</v>
      </c>
      <c r="I52" s="42">
        <f t="shared" si="1"/>
        <v>129</v>
      </c>
      <c r="J52" s="42">
        <f t="shared" si="1"/>
        <v>119</v>
      </c>
      <c r="K52" s="42">
        <f t="shared" si="1"/>
        <v>122</v>
      </c>
      <c r="L52" s="42">
        <f t="shared" si="1"/>
        <v>103</v>
      </c>
      <c r="M52" s="42">
        <f t="shared" si="1"/>
        <v>104</v>
      </c>
      <c r="N52" s="42">
        <f t="shared" si="1"/>
        <v>126</v>
      </c>
      <c r="O52" s="42">
        <f t="shared" si="1"/>
        <v>146</v>
      </c>
      <c r="P52" s="42">
        <f t="shared" si="1"/>
        <v>121</v>
      </c>
      <c r="Q52" s="42">
        <f t="shared" si="1"/>
        <v>116</v>
      </c>
      <c r="R52" s="42">
        <f t="shared" si="1"/>
        <v>115</v>
      </c>
      <c r="S52" s="42">
        <f t="shared" si="1"/>
        <v>116</v>
      </c>
      <c r="T52" s="42">
        <f t="shared" si="1"/>
        <v>117</v>
      </c>
      <c r="U52" s="42">
        <f t="shared" si="1"/>
        <v>112</v>
      </c>
      <c r="V52" s="42">
        <f t="shared" si="1"/>
        <v>116</v>
      </c>
      <c r="W52" s="42">
        <f t="shared" si="1"/>
        <v>112</v>
      </c>
      <c r="X52" s="42">
        <f t="shared" si="1"/>
        <v>118</v>
      </c>
      <c r="Y52" s="44"/>
    </row>
  </sheetData>
  <mergeCells count="1">
    <mergeCell ref="B2:Y2"/>
  </mergeCells>
  <conditionalFormatting sqref="C4:X5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71267-855D-2D4B-90B0-19756C0B37B2}">
  <dimension ref="A1:J46"/>
  <sheetViews>
    <sheetView zoomScale="110" workbookViewId="0">
      <selection activeCell="B32" sqref="B32"/>
    </sheetView>
  </sheetViews>
  <sheetFormatPr baseColWidth="10" defaultRowHeight="16" x14ac:dyDescent="0.2"/>
  <cols>
    <col min="1" max="1" width="25" customWidth="1"/>
    <col min="2" max="2" width="57.83203125" bestFit="1" customWidth="1"/>
    <col min="3" max="3" width="24.5" bestFit="1" customWidth="1"/>
    <col min="4" max="4" width="9.83203125" bestFit="1" customWidth="1"/>
    <col min="5" max="5" width="10.33203125" bestFit="1" customWidth="1"/>
    <col min="6" max="6" width="11.33203125" bestFit="1" customWidth="1"/>
    <col min="7" max="7" width="12.33203125" customWidth="1"/>
    <col min="8" max="8" width="14.1640625" bestFit="1" customWidth="1"/>
    <col min="9" max="9" width="15.1640625" bestFit="1" customWidth="1"/>
    <col min="10" max="10" width="14.6640625" bestFit="1" customWidth="1"/>
  </cols>
  <sheetData>
    <row r="1" spans="1:10" ht="17" thickBot="1" x14ac:dyDescent="0.25">
      <c r="A1" s="194" t="s">
        <v>458</v>
      </c>
      <c r="B1" s="195"/>
      <c r="C1" s="195"/>
      <c r="D1" s="195"/>
      <c r="E1" s="195"/>
      <c r="F1" s="195"/>
      <c r="G1" s="195"/>
      <c r="H1" s="195"/>
      <c r="I1" s="195"/>
      <c r="J1" s="196"/>
    </row>
    <row r="2" spans="1:10" ht="17" thickBot="1" x14ac:dyDescent="0.25">
      <c r="A2" s="203" t="s">
        <v>380</v>
      </c>
      <c r="B2" s="204"/>
      <c r="C2" s="204"/>
      <c r="D2" s="204"/>
      <c r="E2" s="204"/>
      <c r="F2" s="204"/>
      <c r="G2" s="204"/>
      <c r="H2" s="204"/>
      <c r="I2" s="204"/>
      <c r="J2" s="205"/>
    </row>
    <row r="3" spans="1:10" x14ac:dyDescent="0.2">
      <c r="A3" s="129" t="s">
        <v>386</v>
      </c>
      <c r="B3" s="130" t="s">
        <v>291</v>
      </c>
      <c r="C3" s="130" t="s">
        <v>368</v>
      </c>
      <c r="D3" s="130" t="s">
        <v>369</v>
      </c>
      <c r="E3" s="130" t="s">
        <v>370</v>
      </c>
      <c r="F3" s="130" t="s">
        <v>371</v>
      </c>
      <c r="G3" s="130" t="s">
        <v>372</v>
      </c>
      <c r="H3" s="130" t="s">
        <v>384</v>
      </c>
      <c r="I3" s="130" t="s">
        <v>385</v>
      </c>
      <c r="J3" s="131" t="s">
        <v>373</v>
      </c>
    </row>
    <row r="4" spans="1:10" x14ac:dyDescent="0.2">
      <c r="A4" s="197" t="s">
        <v>365</v>
      </c>
      <c r="B4" s="198"/>
      <c r="C4" s="198"/>
      <c r="D4" s="198"/>
      <c r="E4" s="198"/>
      <c r="F4" s="198"/>
      <c r="G4" s="198"/>
      <c r="H4" s="198"/>
      <c r="I4" s="198"/>
      <c r="J4" s="199"/>
    </row>
    <row r="5" spans="1:10" x14ac:dyDescent="0.2">
      <c r="A5" s="132" t="s">
        <v>387</v>
      </c>
      <c r="B5" t="s">
        <v>381</v>
      </c>
      <c r="C5" s="133" t="s">
        <v>374</v>
      </c>
      <c r="D5">
        <v>138</v>
      </c>
      <c r="E5">
        <v>138</v>
      </c>
      <c r="F5" s="134">
        <v>0.82</v>
      </c>
      <c r="G5" s="135">
        <v>2.0000000000000001E-37</v>
      </c>
      <c r="H5">
        <v>45.24</v>
      </c>
      <c r="I5">
        <v>167</v>
      </c>
      <c r="J5" s="86" t="str">
        <f>HYPERLINK("https://www.ncbi.nlm.nih.gov/protein/KAG0124677.1?report=genbank&amp;log$=prottop&amp;blast_rank=3&amp;RID=M0ZK150G016","KAG0124677.1")</f>
        <v>KAG0124677.1</v>
      </c>
    </row>
    <row r="6" spans="1:10" x14ac:dyDescent="0.2">
      <c r="A6" s="85" t="s">
        <v>388</v>
      </c>
      <c r="B6" t="s">
        <v>381</v>
      </c>
      <c r="C6" s="133" t="s">
        <v>33</v>
      </c>
      <c r="D6">
        <v>106</v>
      </c>
      <c r="E6">
        <v>106</v>
      </c>
      <c r="F6" s="134">
        <v>0.83</v>
      </c>
      <c r="G6" s="135">
        <v>8.0000000000000003E-25</v>
      </c>
      <c r="H6" s="136">
        <v>0.3826</v>
      </c>
      <c r="I6">
        <v>184</v>
      </c>
      <c r="J6" s="86" t="s">
        <v>375</v>
      </c>
    </row>
    <row r="7" spans="1:10" x14ac:dyDescent="0.2">
      <c r="A7" s="85" t="s">
        <v>389</v>
      </c>
      <c r="B7" t="s">
        <v>381</v>
      </c>
      <c r="C7" s="133" t="s">
        <v>33</v>
      </c>
      <c r="D7">
        <v>197</v>
      </c>
      <c r="E7">
        <v>197</v>
      </c>
      <c r="F7" s="134">
        <v>0.97</v>
      </c>
      <c r="G7" s="135">
        <v>3.0000000000000002E-60</v>
      </c>
      <c r="H7" s="136">
        <v>0.52600000000000002</v>
      </c>
      <c r="I7">
        <v>184</v>
      </c>
      <c r="J7" s="86" t="s">
        <v>375</v>
      </c>
    </row>
    <row r="8" spans="1:10" x14ac:dyDescent="0.2">
      <c r="A8" s="85" t="s">
        <v>390</v>
      </c>
      <c r="B8" t="s">
        <v>381</v>
      </c>
      <c r="C8" s="133" t="s">
        <v>33</v>
      </c>
      <c r="D8">
        <v>147</v>
      </c>
      <c r="E8">
        <v>147</v>
      </c>
      <c r="F8" s="134">
        <v>0.96</v>
      </c>
      <c r="G8" s="135">
        <v>9.9999999999999993E-41</v>
      </c>
      <c r="H8" s="136">
        <v>0.41060000000000002</v>
      </c>
      <c r="I8">
        <v>184</v>
      </c>
      <c r="J8" s="86" t="s">
        <v>375</v>
      </c>
    </row>
    <row r="9" spans="1:10" x14ac:dyDescent="0.2">
      <c r="A9" s="85" t="s">
        <v>391</v>
      </c>
      <c r="B9" t="s">
        <v>381</v>
      </c>
      <c r="C9" s="133" t="s">
        <v>33</v>
      </c>
      <c r="D9">
        <v>196</v>
      </c>
      <c r="E9">
        <v>196</v>
      </c>
      <c r="F9" s="134">
        <v>0.97</v>
      </c>
      <c r="G9" s="135">
        <v>6.9999999999999995E-60</v>
      </c>
      <c r="H9" s="136">
        <v>0.51790000000000003</v>
      </c>
      <c r="I9">
        <v>184</v>
      </c>
      <c r="J9" s="86" t="s">
        <v>375</v>
      </c>
    </row>
    <row r="10" spans="1:10" x14ac:dyDescent="0.2">
      <c r="A10" s="85" t="s">
        <v>392</v>
      </c>
      <c r="B10" t="s">
        <v>381</v>
      </c>
      <c r="C10" s="133" t="s">
        <v>33</v>
      </c>
      <c r="D10">
        <v>184</v>
      </c>
      <c r="E10">
        <v>184</v>
      </c>
      <c r="F10" s="134">
        <v>0.97</v>
      </c>
      <c r="G10" s="135">
        <v>3.0000000000000002E-55</v>
      </c>
      <c r="H10" s="136">
        <v>0.51849999999999996</v>
      </c>
      <c r="I10">
        <v>184</v>
      </c>
      <c r="J10" s="86" t="s">
        <v>375</v>
      </c>
    </row>
    <row r="11" spans="1:10" x14ac:dyDescent="0.2">
      <c r="A11" s="85" t="s">
        <v>393</v>
      </c>
      <c r="B11" t="s">
        <v>381</v>
      </c>
      <c r="C11" s="133" t="s">
        <v>382</v>
      </c>
      <c r="D11">
        <v>108</v>
      </c>
      <c r="E11">
        <v>108</v>
      </c>
      <c r="F11" s="134">
        <v>0.68</v>
      </c>
      <c r="G11" s="135">
        <v>2.9999999999999998E-25</v>
      </c>
      <c r="H11" s="136">
        <v>0.3831</v>
      </c>
      <c r="I11">
        <v>190</v>
      </c>
      <c r="J11" s="86" t="s">
        <v>376</v>
      </c>
    </row>
    <row r="12" spans="1:10" x14ac:dyDescent="0.2">
      <c r="A12" s="85" t="s">
        <v>394</v>
      </c>
      <c r="B12" t="s">
        <v>381</v>
      </c>
      <c r="C12" s="133" t="s">
        <v>18</v>
      </c>
      <c r="D12">
        <v>151</v>
      </c>
      <c r="E12">
        <v>151</v>
      </c>
      <c r="F12" s="134">
        <v>0.98</v>
      </c>
      <c r="G12" s="135">
        <v>6.0000000000000005E-42</v>
      </c>
      <c r="H12" s="136">
        <v>0.45190000000000002</v>
      </c>
      <c r="I12">
        <v>209</v>
      </c>
      <c r="J12" s="86" t="s">
        <v>377</v>
      </c>
    </row>
    <row r="13" spans="1:10" x14ac:dyDescent="0.2">
      <c r="A13" s="85" t="s">
        <v>395</v>
      </c>
      <c r="B13" t="s">
        <v>381</v>
      </c>
      <c r="C13" s="133" t="s">
        <v>33</v>
      </c>
      <c r="D13">
        <v>145</v>
      </c>
      <c r="E13">
        <v>145</v>
      </c>
      <c r="F13" s="134">
        <v>0.96</v>
      </c>
      <c r="G13" s="135">
        <v>7.9999999999999994E-40</v>
      </c>
      <c r="H13" s="136">
        <v>0.43009999999999998</v>
      </c>
      <c r="I13">
        <v>176</v>
      </c>
      <c r="J13" s="86" t="s">
        <v>378</v>
      </c>
    </row>
    <row r="14" spans="1:10" x14ac:dyDescent="0.2">
      <c r="A14" s="85" t="s">
        <v>396</v>
      </c>
      <c r="B14" t="s">
        <v>381</v>
      </c>
      <c r="C14" s="133" t="s">
        <v>33</v>
      </c>
      <c r="D14">
        <v>81.599999999999994</v>
      </c>
      <c r="E14">
        <v>81.599999999999994</v>
      </c>
      <c r="F14" s="134">
        <v>0.97</v>
      </c>
      <c r="G14" s="135">
        <v>8.9999999999999996E-17</v>
      </c>
      <c r="H14" s="136">
        <v>0.5</v>
      </c>
      <c r="I14">
        <v>184</v>
      </c>
      <c r="J14" s="86" t="s">
        <v>375</v>
      </c>
    </row>
    <row r="15" spans="1:10" x14ac:dyDescent="0.2">
      <c r="A15" s="85" t="s">
        <v>397</v>
      </c>
      <c r="B15" t="s">
        <v>381</v>
      </c>
      <c r="C15" s="133" t="s">
        <v>33</v>
      </c>
      <c r="D15">
        <v>154</v>
      </c>
      <c r="E15">
        <v>154</v>
      </c>
      <c r="F15" s="134">
        <v>0.95</v>
      </c>
      <c r="G15" s="135">
        <v>3E-43</v>
      </c>
      <c r="H15" s="136">
        <v>0.41360000000000002</v>
      </c>
      <c r="I15">
        <v>184</v>
      </c>
      <c r="J15" s="86" t="s">
        <v>375</v>
      </c>
    </row>
    <row r="16" spans="1:10" x14ac:dyDescent="0.2">
      <c r="A16" s="85" t="s">
        <v>398</v>
      </c>
      <c r="B16" t="s">
        <v>381</v>
      </c>
      <c r="C16" s="133" t="s">
        <v>383</v>
      </c>
      <c r="D16">
        <v>57.8</v>
      </c>
      <c r="E16">
        <v>57.8</v>
      </c>
      <c r="F16" s="134">
        <v>0.56999999999999995</v>
      </c>
      <c r="G16" s="135">
        <v>6.9999999999999997E-7</v>
      </c>
      <c r="H16" s="136">
        <v>0.49299999999999999</v>
      </c>
      <c r="I16">
        <v>234</v>
      </c>
      <c r="J16" s="86" t="s">
        <v>379</v>
      </c>
    </row>
    <row r="17" spans="1:10" x14ac:dyDescent="0.2">
      <c r="A17" s="85" t="s">
        <v>399</v>
      </c>
      <c r="B17" t="s">
        <v>381</v>
      </c>
      <c r="C17" s="133" t="s">
        <v>383</v>
      </c>
      <c r="D17">
        <v>159</v>
      </c>
      <c r="E17">
        <v>159</v>
      </c>
      <c r="F17" s="134">
        <v>0.94</v>
      </c>
      <c r="G17" s="135">
        <v>9.9999999999999995E-45</v>
      </c>
      <c r="H17" s="136">
        <v>0.43980000000000002</v>
      </c>
      <c r="I17">
        <v>234</v>
      </c>
      <c r="J17" s="86" t="s">
        <v>379</v>
      </c>
    </row>
    <row r="18" spans="1:10" x14ac:dyDescent="0.2">
      <c r="A18" s="85" t="s">
        <v>400</v>
      </c>
      <c r="B18" t="s">
        <v>381</v>
      </c>
      <c r="C18" s="133" t="s">
        <v>383</v>
      </c>
      <c r="D18">
        <v>159</v>
      </c>
      <c r="E18">
        <v>159</v>
      </c>
      <c r="F18" s="134">
        <v>0.94</v>
      </c>
      <c r="G18" s="135">
        <v>1.9999999999999999E-44</v>
      </c>
      <c r="H18" s="136">
        <v>0.4405</v>
      </c>
      <c r="I18">
        <v>234</v>
      </c>
      <c r="J18" s="86" t="s">
        <v>379</v>
      </c>
    </row>
    <row r="19" spans="1:10" x14ac:dyDescent="0.2">
      <c r="A19" s="85" t="s">
        <v>401</v>
      </c>
      <c r="B19" t="s">
        <v>381</v>
      </c>
      <c r="C19" s="133" t="s">
        <v>33</v>
      </c>
      <c r="D19">
        <v>155</v>
      </c>
      <c r="E19">
        <v>155</v>
      </c>
      <c r="F19" s="134">
        <v>0.92</v>
      </c>
      <c r="G19" s="135">
        <v>6.9999999999999995E-44</v>
      </c>
      <c r="H19" s="136">
        <v>0.49130000000000001</v>
      </c>
      <c r="I19">
        <v>184</v>
      </c>
      <c r="J19" s="86" t="s">
        <v>375</v>
      </c>
    </row>
    <row r="20" spans="1:10" x14ac:dyDescent="0.2">
      <c r="A20" s="85" t="s">
        <v>402</v>
      </c>
      <c r="B20" t="s">
        <v>381</v>
      </c>
      <c r="C20" s="133" t="s">
        <v>33</v>
      </c>
      <c r="D20">
        <v>187</v>
      </c>
      <c r="E20">
        <v>187</v>
      </c>
      <c r="F20" s="134">
        <v>0.9</v>
      </c>
      <c r="G20" s="135">
        <v>2.0000000000000001E-56</v>
      </c>
      <c r="H20" s="136">
        <v>0.56069999999999998</v>
      </c>
      <c r="I20">
        <v>184</v>
      </c>
      <c r="J20" s="86" t="s">
        <v>375</v>
      </c>
    </row>
    <row r="21" spans="1:10" x14ac:dyDescent="0.2">
      <c r="A21" s="85" t="s">
        <v>403</v>
      </c>
      <c r="B21" t="s">
        <v>381</v>
      </c>
      <c r="C21" s="133" t="s">
        <v>33</v>
      </c>
      <c r="D21">
        <v>189</v>
      </c>
      <c r="E21">
        <v>189</v>
      </c>
      <c r="F21" s="134">
        <v>0.98</v>
      </c>
      <c r="G21" s="135">
        <v>1.9999999999999999E-57</v>
      </c>
      <c r="H21" s="136">
        <v>0.54920000000000002</v>
      </c>
      <c r="I21">
        <v>184</v>
      </c>
      <c r="J21" s="86" t="s">
        <v>375</v>
      </c>
    </row>
    <row r="22" spans="1:10" x14ac:dyDescent="0.2">
      <c r="A22" s="85" t="s">
        <v>404</v>
      </c>
      <c r="B22" t="s">
        <v>381</v>
      </c>
      <c r="C22" s="133" t="s">
        <v>33</v>
      </c>
      <c r="D22">
        <v>104</v>
      </c>
      <c r="E22">
        <v>104</v>
      </c>
      <c r="F22" s="134">
        <v>0.83</v>
      </c>
      <c r="G22" s="135">
        <v>4.0000000000000002E-25</v>
      </c>
      <c r="H22" s="136">
        <v>0.56000000000000005</v>
      </c>
      <c r="I22">
        <v>184</v>
      </c>
      <c r="J22" s="86" t="s">
        <v>375</v>
      </c>
    </row>
    <row r="23" spans="1:10" ht="17" thickBot="1" x14ac:dyDescent="0.25">
      <c r="A23" s="137" t="s">
        <v>405</v>
      </c>
      <c r="B23" s="138" t="s">
        <v>381</v>
      </c>
      <c r="C23" s="139" t="s">
        <v>33</v>
      </c>
      <c r="D23" s="138">
        <v>96.7</v>
      </c>
      <c r="E23" s="138">
        <v>96.7</v>
      </c>
      <c r="F23" s="140">
        <v>0.81</v>
      </c>
      <c r="G23" s="141">
        <v>9.9999999999999991E-22</v>
      </c>
      <c r="H23" s="142">
        <v>0.44719999999999999</v>
      </c>
      <c r="I23" s="138">
        <v>184</v>
      </c>
      <c r="J23" s="143" t="s">
        <v>375</v>
      </c>
    </row>
    <row r="24" spans="1:10" x14ac:dyDescent="0.2">
      <c r="A24" s="200" t="s">
        <v>366</v>
      </c>
      <c r="B24" s="201"/>
      <c r="C24" s="201"/>
      <c r="D24" s="201"/>
      <c r="E24" s="201"/>
      <c r="F24" s="201"/>
      <c r="G24" s="201"/>
      <c r="H24" s="201"/>
      <c r="I24" s="201"/>
      <c r="J24" s="202"/>
    </row>
    <row r="25" spans="1:10" x14ac:dyDescent="0.2">
      <c r="A25" s="132" t="s">
        <v>422</v>
      </c>
      <c r="B25" t="s">
        <v>437</v>
      </c>
      <c r="C25" s="133" t="s">
        <v>427</v>
      </c>
      <c r="D25">
        <v>367</v>
      </c>
      <c r="E25">
        <v>367</v>
      </c>
      <c r="F25" s="134">
        <v>0.98</v>
      </c>
      <c r="G25" s="135">
        <v>2E-125</v>
      </c>
      <c r="H25" s="136">
        <v>0.68830000000000002</v>
      </c>
      <c r="I25">
        <v>252</v>
      </c>
      <c r="J25" s="86" t="s">
        <v>428</v>
      </c>
    </row>
    <row r="26" spans="1:10" x14ac:dyDescent="0.2">
      <c r="A26" s="85" t="s">
        <v>423</v>
      </c>
      <c r="B26" t="s">
        <v>438</v>
      </c>
      <c r="C26" s="133" t="s">
        <v>66</v>
      </c>
      <c r="D26">
        <v>322</v>
      </c>
      <c r="E26">
        <v>322</v>
      </c>
      <c r="F26" s="134">
        <v>0.94</v>
      </c>
      <c r="G26" s="135">
        <v>4.0000000000000002E-108</v>
      </c>
      <c r="H26" s="136">
        <v>0.63039999999999996</v>
      </c>
      <c r="I26">
        <v>245</v>
      </c>
      <c r="J26" s="86" t="s">
        <v>429</v>
      </c>
    </row>
    <row r="27" spans="1:10" x14ac:dyDescent="0.2">
      <c r="A27" s="85" t="s">
        <v>424</v>
      </c>
      <c r="B27" t="s">
        <v>439</v>
      </c>
      <c r="C27" s="133" t="s">
        <v>33</v>
      </c>
      <c r="D27">
        <v>235</v>
      </c>
      <c r="E27">
        <v>235</v>
      </c>
      <c r="F27" s="134">
        <v>0.91</v>
      </c>
      <c r="G27" s="135">
        <v>5E-74</v>
      </c>
      <c r="H27" s="136">
        <v>0.55910000000000004</v>
      </c>
      <c r="I27">
        <v>221</v>
      </c>
      <c r="J27" s="86" t="s">
        <v>430</v>
      </c>
    </row>
    <row r="28" spans="1:10" x14ac:dyDescent="0.2">
      <c r="A28" s="85" t="s">
        <v>425</v>
      </c>
      <c r="B28" t="s">
        <v>440</v>
      </c>
      <c r="C28" s="133" t="s">
        <v>431</v>
      </c>
      <c r="D28">
        <v>201</v>
      </c>
      <c r="E28">
        <v>201</v>
      </c>
      <c r="F28" s="134">
        <v>0.92</v>
      </c>
      <c r="G28" s="135">
        <v>9.9999999999999997E-61</v>
      </c>
      <c r="H28" s="136">
        <v>0.46920000000000001</v>
      </c>
      <c r="I28">
        <v>257</v>
      </c>
      <c r="J28" s="86" t="s">
        <v>432</v>
      </c>
    </row>
    <row r="29" spans="1:10" x14ac:dyDescent="0.2">
      <c r="A29" s="85" t="s">
        <v>406</v>
      </c>
      <c r="B29" t="s">
        <v>439</v>
      </c>
      <c r="C29" s="133" t="s">
        <v>66</v>
      </c>
      <c r="D29">
        <v>295</v>
      </c>
      <c r="E29">
        <v>295</v>
      </c>
      <c r="F29" s="134">
        <v>0.93</v>
      </c>
      <c r="G29" s="135">
        <v>7.9999999999999995E-98</v>
      </c>
      <c r="H29" s="136">
        <v>0.64810000000000001</v>
      </c>
      <c r="I29">
        <v>223</v>
      </c>
      <c r="J29" s="86" t="s">
        <v>433</v>
      </c>
    </row>
    <row r="30" spans="1:10" x14ac:dyDescent="0.2">
      <c r="A30" s="85" t="s">
        <v>407</v>
      </c>
      <c r="B30" t="s">
        <v>439</v>
      </c>
      <c r="C30" s="133" t="s">
        <v>33</v>
      </c>
      <c r="D30">
        <v>55.1</v>
      </c>
      <c r="E30">
        <v>55.1</v>
      </c>
      <c r="F30" s="134">
        <v>0.81</v>
      </c>
      <c r="G30" s="135">
        <v>9.9999999999999995E-7</v>
      </c>
      <c r="H30" s="136">
        <v>0.5</v>
      </c>
      <c r="I30">
        <v>221</v>
      </c>
      <c r="J30" s="86" t="s">
        <v>430</v>
      </c>
    </row>
    <row r="31" spans="1:10" x14ac:dyDescent="0.2">
      <c r="A31" s="85" t="s">
        <v>408</v>
      </c>
      <c r="B31" t="s">
        <v>441</v>
      </c>
      <c r="C31" s="133" t="s">
        <v>434</v>
      </c>
      <c r="D31">
        <v>216</v>
      </c>
      <c r="E31">
        <v>216</v>
      </c>
      <c r="F31" s="134">
        <v>0.9</v>
      </c>
      <c r="G31" s="135">
        <v>9.0000000000000003E-67</v>
      </c>
      <c r="H31" s="136">
        <v>0.52559999999999996</v>
      </c>
      <c r="I31">
        <v>232</v>
      </c>
      <c r="J31" s="86" t="s">
        <v>435</v>
      </c>
    </row>
    <row r="32" spans="1:10" x14ac:dyDescent="0.2">
      <c r="A32" s="85" t="s">
        <v>409</v>
      </c>
      <c r="B32" t="s">
        <v>439</v>
      </c>
      <c r="C32" s="133" t="s">
        <v>33</v>
      </c>
      <c r="D32">
        <v>253</v>
      </c>
      <c r="E32">
        <v>253</v>
      </c>
      <c r="F32" s="134">
        <v>0.92</v>
      </c>
      <c r="G32" s="135">
        <v>4.9999999999999998E-81</v>
      </c>
      <c r="H32" s="136">
        <v>0.55459999999999998</v>
      </c>
      <c r="I32">
        <v>221</v>
      </c>
      <c r="J32" s="86" t="s">
        <v>430</v>
      </c>
    </row>
    <row r="33" spans="1:10" x14ac:dyDescent="0.2">
      <c r="A33" s="85" t="s">
        <v>410</v>
      </c>
      <c r="B33" t="s">
        <v>442</v>
      </c>
      <c r="C33" s="133" t="s">
        <v>434</v>
      </c>
      <c r="D33">
        <v>129</v>
      </c>
      <c r="E33">
        <v>129</v>
      </c>
      <c r="F33" s="134">
        <v>0.89</v>
      </c>
      <c r="G33" s="135">
        <v>1.9999999999999999E-34</v>
      </c>
      <c r="H33" s="136">
        <v>0.59619999999999995</v>
      </c>
      <c r="I33">
        <v>232</v>
      </c>
      <c r="J33" s="86" t="s">
        <v>435</v>
      </c>
    </row>
    <row r="34" spans="1:10" x14ac:dyDescent="0.2">
      <c r="A34" s="85" t="s">
        <v>426</v>
      </c>
      <c r="B34" t="s">
        <v>439</v>
      </c>
      <c r="C34" s="133" t="s">
        <v>33</v>
      </c>
      <c r="D34">
        <v>131</v>
      </c>
      <c r="E34">
        <v>131</v>
      </c>
      <c r="F34" s="134">
        <v>0.89</v>
      </c>
      <c r="G34" s="135">
        <v>2.9999999999999999E-35</v>
      </c>
      <c r="H34" s="136">
        <v>0.62260000000000004</v>
      </c>
      <c r="I34">
        <v>221</v>
      </c>
      <c r="J34" s="86" t="s">
        <v>430</v>
      </c>
    </row>
    <row r="35" spans="1:10" ht="17" thickBot="1" x14ac:dyDescent="0.25">
      <c r="A35" s="137" t="s">
        <v>411</v>
      </c>
      <c r="B35" s="138" t="s">
        <v>439</v>
      </c>
      <c r="C35" s="139" t="s">
        <v>30</v>
      </c>
      <c r="D35" s="138">
        <v>159</v>
      </c>
      <c r="E35" s="138">
        <v>159</v>
      </c>
      <c r="F35" s="140">
        <v>0.96</v>
      </c>
      <c r="G35" s="141">
        <v>6.0000000000000002E-45</v>
      </c>
      <c r="H35" s="142">
        <v>0.43480000000000002</v>
      </c>
      <c r="I35" s="138">
        <v>223</v>
      </c>
      <c r="J35" s="143" t="s">
        <v>436</v>
      </c>
    </row>
    <row r="36" spans="1:10" x14ac:dyDescent="0.2">
      <c r="A36" s="200" t="s">
        <v>367</v>
      </c>
      <c r="B36" s="201"/>
      <c r="C36" s="201"/>
      <c r="D36" s="201"/>
      <c r="E36" s="201"/>
      <c r="F36" s="201"/>
      <c r="G36" s="201"/>
      <c r="H36" s="201"/>
      <c r="I36" s="201"/>
      <c r="J36" s="202"/>
    </row>
    <row r="37" spans="1:10" x14ac:dyDescent="0.2">
      <c r="A37" s="132" t="s">
        <v>412</v>
      </c>
      <c r="B37" t="s">
        <v>449</v>
      </c>
      <c r="C37" s="133" t="s">
        <v>30</v>
      </c>
      <c r="D37">
        <v>343</v>
      </c>
      <c r="E37">
        <v>411</v>
      </c>
      <c r="F37" s="134">
        <v>0.84</v>
      </c>
      <c r="G37" s="135">
        <v>1.0000000000000001E-111</v>
      </c>
      <c r="H37" s="136">
        <v>0.63360000000000005</v>
      </c>
      <c r="I37">
        <v>440</v>
      </c>
      <c r="J37" s="86" t="s">
        <v>443</v>
      </c>
    </row>
    <row r="38" spans="1:10" x14ac:dyDescent="0.2">
      <c r="A38" s="85" t="s">
        <v>413</v>
      </c>
      <c r="B38" t="s">
        <v>449</v>
      </c>
      <c r="C38" s="133" t="s">
        <v>30</v>
      </c>
      <c r="D38">
        <v>342</v>
      </c>
      <c r="E38">
        <v>405</v>
      </c>
      <c r="F38" s="134">
        <v>0.84</v>
      </c>
      <c r="G38" s="135">
        <v>3.0000000000000001E-111</v>
      </c>
      <c r="H38" s="136">
        <v>0.64339999999999997</v>
      </c>
      <c r="I38">
        <v>440</v>
      </c>
      <c r="J38" s="86" t="s">
        <v>443</v>
      </c>
    </row>
    <row r="39" spans="1:10" x14ac:dyDescent="0.2">
      <c r="A39" s="85" t="s">
        <v>414</v>
      </c>
      <c r="B39" t="s">
        <v>450</v>
      </c>
      <c r="C39" s="133" t="s">
        <v>33</v>
      </c>
      <c r="D39">
        <v>426</v>
      </c>
      <c r="E39">
        <v>426</v>
      </c>
      <c r="F39" s="134">
        <v>0.87</v>
      </c>
      <c r="G39" s="135">
        <v>9.9999999999999991E-146</v>
      </c>
      <c r="H39" s="136">
        <v>0.66559999999999997</v>
      </c>
      <c r="I39">
        <v>335</v>
      </c>
      <c r="J39" s="86" t="s">
        <v>444</v>
      </c>
    </row>
    <row r="40" spans="1:10" x14ac:dyDescent="0.2">
      <c r="A40" s="85" t="s">
        <v>415</v>
      </c>
      <c r="B40" t="s">
        <v>450</v>
      </c>
      <c r="C40" s="133" t="s">
        <v>33</v>
      </c>
      <c r="D40">
        <v>436</v>
      </c>
      <c r="E40">
        <v>436</v>
      </c>
      <c r="F40" s="134">
        <v>0.9</v>
      </c>
      <c r="G40" s="135">
        <v>4E-150</v>
      </c>
      <c r="H40" s="136">
        <v>0.67949999999999999</v>
      </c>
      <c r="I40">
        <v>335</v>
      </c>
      <c r="J40" s="86" t="s">
        <v>444</v>
      </c>
    </row>
    <row r="41" spans="1:10" x14ac:dyDescent="0.2">
      <c r="A41" s="85" t="s">
        <v>416</v>
      </c>
      <c r="B41" t="s">
        <v>451</v>
      </c>
      <c r="C41" s="133" t="s">
        <v>445</v>
      </c>
      <c r="D41">
        <v>305</v>
      </c>
      <c r="E41">
        <v>305</v>
      </c>
      <c r="F41" s="134">
        <v>0.69</v>
      </c>
      <c r="G41" s="135">
        <v>3.0000000000000001E-95</v>
      </c>
      <c r="H41" s="136">
        <v>0.4677</v>
      </c>
      <c r="I41">
        <v>454</v>
      </c>
      <c r="J41" s="86" t="s">
        <v>446</v>
      </c>
    </row>
    <row r="42" spans="1:10" x14ac:dyDescent="0.2">
      <c r="A42" s="85" t="s">
        <v>417</v>
      </c>
      <c r="B42" t="s">
        <v>450</v>
      </c>
      <c r="C42" s="133" t="s">
        <v>33</v>
      </c>
      <c r="D42">
        <v>345</v>
      </c>
      <c r="E42">
        <v>345</v>
      </c>
      <c r="F42" s="134">
        <v>0.77</v>
      </c>
      <c r="G42" s="135">
        <v>6.0000000000000003E-115</v>
      </c>
      <c r="H42" s="136">
        <v>0.73150000000000004</v>
      </c>
      <c r="I42">
        <v>335</v>
      </c>
      <c r="J42" s="86" t="s">
        <v>444</v>
      </c>
    </row>
    <row r="43" spans="1:10" x14ac:dyDescent="0.2">
      <c r="A43" s="85" t="s">
        <v>418</v>
      </c>
      <c r="B43" t="s">
        <v>451</v>
      </c>
      <c r="C43" s="133" t="s">
        <v>33</v>
      </c>
      <c r="D43">
        <v>324</v>
      </c>
      <c r="E43">
        <v>324</v>
      </c>
      <c r="F43" s="134">
        <v>0.95</v>
      </c>
      <c r="G43" s="135">
        <v>6.0000000000000002E-105</v>
      </c>
      <c r="H43" s="136">
        <v>0.48259999999999997</v>
      </c>
      <c r="I43">
        <v>384</v>
      </c>
      <c r="J43" s="86" t="s">
        <v>447</v>
      </c>
    </row>
    <row r="44" spans="1:10" x14ac:dyDescent="0.2">
      <c r="A44" s="85" t="s">
        <v>419</v>
      </c>
      <c r="B44" t="s">
        <v>449</v>
      </c>
      <c r="C44" s="133" t="s">
        <v>18</v>
      </c>
      <c r="D44">
        <v>342</v>
      </c>
      <c r="E44">
        <v>342</v>
      </c>
      <c r="F44" s="134">
        <v>0.79</v>
      </c>
      <c r="G44" s="135">
        <v>4.9999999999999997E-113</v>
      </c>
      <c r="H44" s="136">
        <v>0.59179999999999999</v>
      </c>
      <c r="I44">
        <v>336</v>
      </c>
      <c r="J44" s="86" t="s">
        <v>448</v>
      </c>
    </row>
    <row r="45" spans="1:10" x14ac:dyDescent="0.2">
      <c r="A45" s="85" t="s">
        <v>420</v>
      </c>
      <c r="B45" t="s">
        <v>450</v>
      </c>
      <c r="C45" s="133" t="s">
        <v>33</v>
      </c>
      <c r="D45">
        <v>354</v>
      </c>
      <c r="E45">
        <v>354</v>
      </c>
      <c r="F45" s="134">
        <v>1</v>
      </c>
      <c r="G45" s="135">
        <v>5.0000000000000001E-118</v>
      </c>
      <c r="H45" s="136">
        <v>0.55269999999999997</v>
      </c>
      <c r="I45">
        <v>335</v>
      </c>
      <c r="J45" s="86" t="s">
        <v>444</v>
      </c>
    </row>
    <row r="46" spans="1:10" ht="17" thickBot="1" x14ac:dyDescent="0.25">
      <c r="A46" s="137" t="s">
        <v>421</v>
      </c>
      <c r="B46" s="138" t="s">
        <v>450</v>
      </c>
      <c r="C46" s="139" t="s">
        <v>33</v>
      </c>
      <c r="D46" s="138">
        <v>245</v>
      </c>
      <c r="E46" s="138">
        <v>245</v>
      </c>
      <c r="F46" s="140">
        <v>1</v>
      </c>
      <c r="G46" s="141">
        <v>3.0000000000000002E-77</v>
      </c>
      <c r="H46" s="142">
        <v>0.64770000000000005</v>
      </c>
      <c r="I46" s="138">
        <v>335</v>
      </c>
      <c r="J46" s="143" t="s">
        <v>444</v>
      </c>
    </row>
  </sheetData>
  <mergeCells count="5">
    <mergeCell ref="A1:J1"/>
    <mergeCell ref="A4:J4"/>
    <mergeCell ref="A24:J24"/>
    <mergeCell ref="A36:J36"/>
    <mergeCell ref="A2:J2"/>
  </mergeCells>
  <pageMargins left="0.7" right="0.7" top="0.75" bottom="0.75" header="0.3" footer="0.3"/>
  <pageSetup paperSize="9"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69E64-A58E-DC4F-AF0D-33DB85105625}">
  <dimension ref="A1:I15"/>
  <sheetViews>
    <sheetView zoomScale="177" workbookViewId="0">
      <selection activeCell="A2" sqref="A2"/>
    </sheetView>
  </sheetViews>
  <sheetFormatPr baseColWidth="10" defaultRowHeight="16" x14ac:dyDescent="0.2"/>
  <cols>
    <col min="1" max="1" width="21.1640625" customWidth="1"/>
    <col min="2" max="2" width="16.33203125" bestFit="1" customWidth="1"/>
    <col min="3" max="3" width="9.6640625" bestFit="1" customWidth="1"/>
    <col min="4" max="4" width="10.1640625" bestFit="1" customWidth="1"/>
    <col min="5" max="5" width="11.1640625" bestFit="1" customWidth="1"/>
    <col min="6" max="6" width="21.83203125" bestFit="1" customWidth="1"/>
    <col min="7" max="7" width="7.1640625" customWidth="1"/>
    <col min="8" max="8" width="7" customWidth="1"/>
    <col min="9" max="9" width="7.6640625" customWidth="1"/>
  </cols>
  <sheetData>
    <row r="1" spans="1:9" ht="51" customHeight="1" thickBot="1" x14ac:dyDescent="0.25">
      <c r="A1" s="206" t="s">
        <v>475</v>
      </c>
      <c r="B1" s="207"/>
      <c r="C1" s="207"/>
      <c r="D1" s="207"/>
      <c r="E1" s="207"/>
      <c r="F1" s="207"/>
      <c r="G1" s="207"/>
      <c r="H1" s="207"/>
      <c r="I1" s="208"/>
    </row>
    <row r="2" spans="1:9" ht="17" thickBot="1" x14ac:dyDescent="0.25">
      <c r="A2" s="154" t="s">
        <v>459</v>
      </c>
      <c r="B2" s="155" t="s">
        <v>460</v>
      </c>
      <c r="C2" s="155" t="s">
        <v>461</v>
      </c>
      <c r="D2" s="155" t="s">
        <v>462</v>
      </c>
      <c r="E2" s="155" t="s">
        <v>463</v>
      </c>
      <c r="F2" s="155" t="s">
        <v>465</v>
      </c>
      <c r="G2" s="155">
        <v>0.05</v>
      </c>
      <c r="H2" s="155">
        <v>0.01</v>
      </c>
      <c r="I2" s="156">
        <v>1E-3</v>
      </c>
    </row>
    <row r="3" spans="1:9" x14ac:dyDescent="0.2">
      <c r="A3" s="144" t="s">
        <v>365</v>
      </c>
      <c r="B3" s="145" t="s">
        <v>466</v>
      </c>
      <c r="C3" s="146">
        <v>0.69449000000000005</v>
      </c>
      <c r="D3" s="146">
        <v>7.5549999999999999E-4</v>
      </c>
      <c r="E3" s="210">
        <v>34.5</v>
      </c>
      <c r="F3" s="210">
        <v>9.0550000000000005E-2</v>
      </c>
      <c r="G3" s="145" t="s">
        <v>464</v>
      </c>
      <c r="H3" s="145" t="s">
        <v>464</v>
      </c>
      <c r="I3" s="147" t="s">
        <v>464</v>
      </c>
    </row>
    <row r="4" spans="1:9" x14ac:dyDescent="0.2">
      <c r="A4" s="144" t="s">
        <v>365</v>
      </c>
      <c r="B4" s="145" t="s">
        <v>467</v>
      </c>
      <c r="C4" s="146">
        <v>0.53612000000000004</v>
      </c>
      <c r="D4" s="148">
        <v>3.3040000000000002E-5</v>
      </c>
      <c r="E4" s="210"/>
      <c r="F4" s="210"/>
      <c r="G4" s="145"/>
      <c r="H4" s="145"/>
      <c r="I4" s="147"/>
    </row>
    <row r="5" spans="1:9" x14ac:dyDescent="0.2">
      <c r="A5" s="144" t="s">
        <v>366</v>
      </c>
      <c r="B5" s="145" t="s">
        <v>466</v>
      </c>
      <c r="C5" s="146">
        <v>0.84118999999999999</v>
      </c>
      <c r="D5" s="146">
        <v>4.5600000000000002E-2</v>
      </c>
      <c r="E5" s="210">
        <v>21</v>
      </c>
      <c r="F5" s="210">
        <v>9.2110000000000004E-3</v>
      </c>
      <c r="G5" t="s">
        <v>472</v>
      </c>
      <c r="H5" t="s">
        <v>473</v>
      </c>
      <c r="I5" s="147" t="s">
        <v>464</v>
      </c>
    </row>
    <row r="6" spans="1:9" x14ac:dyDescent="0.2">
      <c r="A6" s="144" t="s">
        <v>366</v>
      </c>
      <c r="B6" s="145" t="s">
        <v>467</v>
      </c>
      <c r="C6" s="146">
        <v>0.80112000000000005</v>
      </c>
      <c r="D6" s="146">
        <v>9.6469999999999993E-3</v>
      </c>
      <c r="E6" s="210"/>
      <c r="F6" s="210"/>
      <c r="G6" s="145"/>
      <c r="H6" s="145"/>
      <c r="I6" s="147"/>
    </row>
    <row r="7" spans="1:9" x14ac:dyDescent="0.2">
      <c r="A7" s="144" t="s">
        <v>367</v>
      </c>
      <c r="B7" s="145" t="s">
        <v>466</v>
      </c>
      <c r="C7" s="146">
        <v>0.45400000000000001</v>
      </c>
      <c r="D7" s="148">
        <v>1.0550000000000001E-6</v>
      </c>
      <c r="E7" s="210">
        <v>11</v>
      </c>
      <c r="F7" s="210">
        <v>9.8679999999999992E-4</v>
      </c>
      <c r="G7" t="s">
        <v>472</v>
      </c>
      <c r="H7" t="s">
        <v>473</v>
      </c>
      <c r="I7" s="86" t="s">
        <v>474</v>
      </c>
    </row>
    <row r="8" spans="1:9" ht="17" thickBot="1" x14ac:dyDescent="0.25">
      <c r="A8" s="149" t="s">
        <v>367</v>
      </c>
      <c r="B8" s="150" t="s">
        <v>467</v>
      </c>
      <c r="C8" s="151">
        <v>0.85050000000000003</v>
      </c>
      <c r="D8" s="151">
        <v>3.7240000000000002E-2</v>
      </c>
      <c r="E8" s="211"/>
      <c r="F8" s="211"/>
      <c r="G8" s="150"/>
      <c r="H8" s="150"/>
      <c r="I8" s="152"/>
    </row>
    <row r="9" spans="1:9" x14ac:dyDescent="0.2">
      <c r="A9" s="83" t="s">
        <v>468</v>
      </c>
      <c r="B9" s="47" t="s">
        <v>466</v>
      </c>
      <c r="C9" s="153">
        <v>0.69449000000000005</v>
      </c>
      <c r="D9" s="153">
        <v>7.5549999999999999E-4</v>
      </c>
      <c r="E9" s="209">
        <v>34.5</v>
      </c>
      <c r="F9" s="209">
        <v>0.14649999999999999</v>
      </c>
      <c r="G9" t="s">
        <v>464</v>
      </c>
      <c r="H9" t="s">
        <v>464</v>
      </c>
      <c r="I9" s="86" t="s">
        <v>464</v>
      </c>
    </row>
    <row r="10" spans="1:9" x14ac:dyDescent="0.2">
      <c r="A10" s="85" t="s">
        <v>468</v>
      </c>
      <c r="B10" t="s">
        <v>467</v>
      </c>
      <c r="C10" s="146">
        <v>0.84009</v>
      </c>
      <c r="D10" s="146">
        <v>3.1669999999999997E-2</v>
      </c>
      <c r="E10" s="210"/>
      <c r="F10" s="210"/>
      <c r="I10" s="86"/>
    </row>
    <row r="11" spans="1:9" x14ac:dyDescent="0.2">
      <c r="A11" s="85" t="s">
        <v>469</v>
      </c>
      <c r="B11" t="s">
        <v>466</v>
      </c>
      <c r="C11" s="146">
        <v>0.84118999999999999</v>
      </c>
      <c r="D11" s="146">
        <v>4.5600000000000002E-2</v>
      </c>
      <c r="E11" s="210">
        <v>21</v>
      </c>
      <c r="F11" s="210">
        <v>1.512E-2</v>
      </c>
      <c r="G11" t="s">
        <v>472</v>
      </c>
      <c r="H11" t="s">
        <v>464</v>
      </c>
      <c r="I11" s="86" t="s">
        <v>464</v>
      </c>
    </row>
    <row r="12" spans="1:9" x14ac:dyDescent="0.2">
      <c r="A12" s="85" t="s">
        <v>469</v>
      </c>
      <c r="B12" t="s">
        <v>467</v>
      </c>
      <c r="C12" s="146">
        <v>0.84865000000000002</v>
      </c>
      <c r="D12" s="146">
        <v>4.0980000000000003E-2</v>
      </c>
      <c r="E12" s="210"/>
      <c r="F12" s="210"/>
      <c r="I12" s="86"/>
    </row>
    <row r="13" spans="1:9" x14ac:dyDescent="0.2">
      <c r="A13" s="85" t="s">
        <v>470</v>
      </c>
      <c r="B13" t="s">
        <v>466</v>
      </c>
      <c r="C13" s="146">
        <v>0.45400000000000001</v>
      </c>
      <c r="D13" s="148">
        <v>1.0550000000000001E-6</v>
      </c>
      <c r="E13" s="210">
        <v>11</v>
      </c>
      <c r="F13" s="210">
        <v>1.4059999999999999E-3</v>
      </c>
      <c r="G13" t="s">
        <v>472</v>
      </c>
      <c r="H13" t="s">
        <v>473</v>
      </c>
      <c r="I13" s="86" t="s">
        <v>464</v>
      </c>
    </row>
    <row r="14" spans="1:9" ht="17" thickBot="1" x14ac:dyDescent="0.25">
      <c r="A14" s="137" t="s">
        <v>470</v>
      </c>
      <c r="B14" s="138" t="s">
        <v>467</v>
      </c>
      <c r="C14" s="151">
        <v>0.81957999999999998</v>
      </c>
      <c r="D14" s="151">
        <v>1.703E-2</v>
      </c>
      <c r="E14" s="211"/>
      <c r="F14" s="211"/>
      <c r="G14" s="138"/>
      <c r="H14" s="138"/>
      <c r="I14" s="143"/>
    </row>
    <row r="15" spans="1:9" ht="17" thickBot="1" x14ac:dyDescent="0.25">
      <c r="A15" s="203" t="s">
        <v>471</v>
      </c>
      <c r="B15" s="204"/>
      <c r="C15" s="204"/>
      <c r="D15" s="204"/>
      <c r="E15" s="204"/>
      <c r="F15" s="204"/>
      <c r="G15" s="204"/>
      <c r="H15" s="204"/>
      <c r="I15" s="205"/>
    </row>
  </sheetData>
  <mergeCells count="14">
    <mergeCell ref="A1:I1"/>
    <mergeCell ref="A15:I15"/>
    <mergeCell ref="E9:E10"/>
    <mergeCell ref="F9:F10"/>
    <mergeCell ref="E11:E12"/>
    <mergeCell ref="F11:F12"/>
    <mergeCell ref="E13:E14"/>
    <mergeCell ref="F13:F14"/>
    <mergeCell ref="E3:E4"/>
    <mergeCell ref="F3:F4"/>
    <mergeCell ref="E5:E6"/>
    <mergeCell ref="F5:F6"/>
    <mergeCell ref="E7:E8"/>
    <mergeCell ref="F7:F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Table S1</vt:lpstr>
      <vt:lpstr>Table S2</vt:lpstr>
      <vt:lpstr>Table S3</vt:lpstr>
      <vt:lpstr>Table S4</vt:lpstr>
      <vt:lpstr>Table S5</vt:lpstr>
      <vt:lpstr>Table S6</vt:lpstr>
      <vt:lpstr>Table S7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Andi Wilson</cp:lastModifiedBy>
  <dcterms:created xsi:type="dcterms:W3CDTF">2022-02-18T09:04:09Z</dcterms:created>
  <dcterms:modified xsi:type="dcterms:W3CDTF">2025-04-07T17:44:37Z</dcterms:modified>
</cp:coreProperties>
</file>