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D252E7ED-F139-4177-B7D2-C11EDDF96A54}" xr6:coauthVersionLast="36" xr6:coauthVersionMax="36" xr10:uidLastSave="{00000000-0000-0000-0000-000000000000}"/>
  <bookViews>
    <workbookView xWindow="-27945" yWindow="2520" windowWidth="26115" windowHeight="15015" xr2:uid="{9A27F017-A414-BB44-B623-A4D8BCAFF0FC}"/>
  </bookViews>
  <sheets>
    <sheet name="Pairwise alignmen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6" i="1" l="1"/>
  <c r="F26" i="1"/>
  <c r="N13" i="1" l="1"/>
  <c r="N12" i="1"/>
  <c r="N9" i="1"/>
  <c r="F22" i="1"/>
  <c r="F4" i="1"/>
  <c r="N10" i="1"/>
  <c r="F10" i="1"/>
  <c r="N7" i="1"/>
  <c r="F7" i="1"/>
  <c r="N8" i="1"/>
  <c r="F8" i="1"/>
  <c r="F6" i="1"/>
  <c r="N22" i="1"/>
  <c r="N11" i="1"/>
  <c r="N6" i="1"/>
  <c r="F11" i="1"/>
  <c r="F12" i="1"/>
  <c r="F13" i="1"/>
  <c r="F9" i="1"/>
  <c r="N17" i="1"/>
  <c r="F17" i="1"/>
  <c r="N16" i="1"/>
  <c r="F16" i="1"/>
  <c r="F21" i="1"/>
  <c r="N25" i="1"/>
  <c r="N5" i="1"/>
  <c r="N4" i="1"/>
  <c r="N14" i="1"/>
  <c r="N15" i="1"/>
  <c r="N18" i="1"/>
  <c r="N19" i="1"/>
  <c r="N20" i="1"/>
  <c r="N21" i="1"/>
  <c r="F24" i="1"/>
  <c r="F23" i="1"/>
  <c r="F25" i="1"/>
  <c r="F5" i="1"/>
  <c r="F14" i="1"/>
  <c r="F15" i="1"/>
  <c r="F18" i="1"/>
  <c r="F19" i="1"/>
  <c r="F20" i="1"/>
  <c r="N23" i="1"/>
  <c r="N24" i="1"/>
  <c r="F27" i="1"/>
  <c r="N27" i="1"/>
</calcChain>
</file>

<file path=xl/sharedStrings.xml><?xml version="1.0" encoding="utf-8"?>
<sst xmlns="http://schemas.openxmlformats.org/spreadsheetml/2006/main" count="59" uniqueCount="51">
  <si>
    <t>MAT1-1-1</t>
  </si>
  <si>
    <t>MAT1-2-1</t>
  </si>
  <si>
    <t>T. zuluensis</t>
  </si>
  <si>
    <t>Coverage</t>
  </si>
  <si>
    <t>%ID</t>
  </si>
  <si>
    <t>Gaps</t>
  </si>
  <si>
    <t>Length</t>
  </si>
  <si>
    <t>CDS comparison</t>
  </si>
  <si>
    <t>T. gauchensis</t>
  </si>
  <si>
    <t>T. destructans</t>
  </si>
  <si>
    <t>T. nubilosa</t>
  </si>
  <si>
    <t>C. beticola</t>
  </si>
  <si>
    <t>C. berteroae</t>
  </si>
  <si>
    <t>D. pini</t>
  </si>
  <si>
    <t>D. septosporum</t>
  </si>
  <si>
    <t>Pa. fulva</t>
  </si>
  <si>
    <t>Ps. eumusae</t>
  </si>
  <si>
    <t>Ps. fijiensis</t>
  </si>
  <si>
    <t>Ps. musae</t>
  </si>
  <si>
    <t>N. gaeumannii</t>
  </si>
  <si>
    <t>P. crystallina</t>
  </si>
  <si>
    <r>
      <rPr>
        <b/>
        <i/>
        <sz val="12"/>
        <color theme="1"/>
        <rFont val="Calibri"/>
        <family val="2"/>
        <scheme val="minor"/>
      </rPr>
      <t>MAT1-1-1</t>
    </r>
    <r>
      <rPr>
        <b/>
        <sz val="12"/>
        <color theme="1"/>
        <rFont val="Calibri"/>
        <family val="2"/>
        <scheme val="minor"/>
      </rPr>
      <t xml:space="preserve"> CDS</t>
    </r>
  </si>
  <si>
    <r>
      <rPr>
        <b/>
        <i/>
        <sz val="12"/>
        <color theme="1"/>
        <rFont val="Calibri"/>
        <family val="2"/>
        <scheme val="minor"/>
      </rPr>
      <t>MAT1-2-1</t>
    </r>
    <r>
      <rPr>
        <b/>
        <sz val="12"/>
        <color theme="1"/>
        <rFont val="Calibri"/>
        <family val="2"/>
        <scheme val="minor"/>
      </rPr>
      <t xml:space="preserve"> CDS</t>
    </r>
  </si>
  <si>
    <t>Reconstructed consensus: entire</t>
  </si>
  <si>
    <t>Reconstructed consensus: CDS</t>
  </si>
  <si>
    <t>C. zeina</t>
  </si>
  <si>
    <t>C. zea-maydis</t>
  </si>
  <si>
    <t>C. canescens</t>
  </si>
  <si>
    <t>C. sojina</t>
  </si>
  <si>
    <t>C. kikuchii</t>
  </si>
  <si>
    <t>Ps. pini-densiflorae</t>
  </si>
  <si>
    <t>CDS = coding sequence</t>
  </si>
  <si>
    <t>C. cf. sigesbeckiae</t>
  </si>
  <si>
    <t>C. cf. flagellaris</t>
  </si>
  <si>
    <t>C. nicotianae</t>
  </si>
  <si>
    <r>
      <rPr>
        <vertAlign val="superscript"/>
        <sz val="12"/>
        <color theme="1"/>
        <rFont val="Calibri (Body)"/>
      </rPr>
      <t>a</t>
    </r>
    <r>
      <rPr>
        <sz val="12"/>
        <color theme="1"/>
        <rFont val="Calibri"/>
        <family val="2"/>
        <scheme val="minor"/>
      </rPr>
      <t>1005</t>
    </r>
  </si>
  <si>
    <r>
      <rPr>
        <vertAlign val="superscript"/>
        <sz val="12"/>
        <color theme="1"/>
        <rFont val="Calibri (Body)"/>
      </rPr>
      <t>b</t>
    </r>
    <r>
      <rPr>
        <sz val="12"/>
        <color theme="1"/>
        <rFont val="Calibri"/>
        <family val="2"/>
        <scheme val="minor"/>
      </rPr>
      <t>1017</t>
    </r>
  </si>
  <si>
    <r>
      <rPr>
        <vertAlign val="superscript"/>
        <sz val="12"/>
        <color theme="1"/>
        <rFont val="Calibri (Body)"/>
      </rPr>
      <t>c</t>
    </r>
    <r>
      <rPr>
        <sz val="12"/>
        <color theme="1"/>
        <rFont val="Calibri"/>
        <family val="2"/>
        <scheme val="minor"/>
      </rPr>
      <t>1005</t>
    </r>
  </si>
  <si>
    <r>
      <rPr>
        <vertAlign val="superscript"/>
        <sz val="12"/>
        <color theme="1"/>
        <rFont val="Calibri (Body)"/>
      </rPr>
      <t>d</t>
    </r>
    <r>
      <rPr>
        <sz val="12"/>
        <color theme="1"/>
        <rFont val="Calibri"/>
        <family val="2"/>
        <scheme val="minor"/>
      </rPr>
      <t>1005</t>
    </r>
  </si>
  <si>
    <r>
      <rPr>
        <vertAlign val="superscript"/>
        <sz val="12"/>
        <color theme="1"/>
        <rFont val="Calibri (Body)"/>
      </rPr>
      <t>e</t>
    </r>
    <r>
      <rPr>
        <sz val="12"/>
        <color theme="1"/>
        <rFont val="Calibri"/>
        <family val="2"/>
        <scheme val="minor"/>
      </rPr>
      <t>1176</t>
    </r>
  </si>
  <si>
    <r>
      <rPr>
        <vertAlign val="superscript"/>
        <sz val="12"/>
        <color theme="1"/>
        <rFont val="Calibri (Body)"/>
      </rPr>
      <t>f</t>
    </r>
    <r>
      <rPr>
        <sz val="12"/>
        <color theme="1"/>
        <rFont val="Calibri"/>
        <family val="2"/>
        <scheme val="minor"/>
      </rPr>
      <t>1155</t>
    </r>
  </si>
  <si>
    <r>
      <rPr>
        <vertAlign val="superscript"/>
        <sz val="12"/>
        <color theme="1"/>
        <rFont val="Calibri (Body)"/>
      </rPr>
      <t>g</t>
    </r>
    <r>
      <rPr>
        <sz val="12"/>
        <color theme="1"/>
        <rFont val="Calibri"/>
        <family val="2"/>
        <scheme val="minor"/>
      </rPr>
      <t>1167</t>
    </r>
  </si>
  <si>
    <r>
      <rPr>
        <vertAlign val="superscript"/>
        <sz val="12"/>
        <color theme="1"/>
        <rFont val="Calibri (Body)"/>
      </rPr>
      <t>c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C. beticola MAT1-1-1</t>
    </r>
  </si>
  <si>
    <r>
      <rPr>
        <vertAlign val="superscript"/>
        <sz val="12"/>
        <color theme="1"/>
        <rFont val="Calibri (Body)"/>
      </rPr>
      <t>b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C. zeina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MAT1-1-1</t>
    </r>
  </si>
  <si>
    <r>
      <rPr>
        <vertAlign val="superscript"/>
        <sz val="12"/>
        <color theme="1"/>
        <rFont val="Calibri (Body)"/>
      </rPr>
      <t>a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C. sojina MAT1-1-1</t>
    </r>
  </si>
  <si>
    <r>
      <rPr>
        <vertAlign val="superscript"/>
        <sz val="12"/>
        <color theme="1"/>
        <rFont val="Calibri (Body)"/>
      </rPr>
      <t>d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C. kikuchii MAT1-1-1</t>
    </r>
  </si>
  <si>
    <r>
      <rPr>
        <vertAlign val="superscript"/>
        <sz val="12"/>
        <color theme="1"/>
        <rFont val="Calibri (Body)"/>
      </rPr>
      <t>e</t>
    </r>
    <r>
      <rPr>
        <i/>
        <sz val="12"/>
        <color theme="1"/>
        <rFont val="Calibri"/>
        <family val="2"/>
        <scheme val="minor"/>
      </rPr>
      <t xml:space="preserve"> C. cf. sigesbeckiae MAT1-2-1</t>
    </r>
  </si>
  <si>
    <r>
      <rPr>
        <vertAlign val="superscript"/>
        <sz val="12"/>
        <color theme="1"/>
        <rFont val="Calibri (Body)"/>
      </rPr>
      <t>f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C. canescens MAT1-2-1</t>
    </r>
  </si>
  <si>
    <r>
      <rPr>
        <vertAlign val="superscript"/>
        <sz val="12"/>
        <color theme="1"/>
        <rFont val="Calibri (Body)"/>
      </rPr>
      <t>g</t>
    </r>
    <r>
      <rPr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Ps. fijiensis MAT1-1-1</t>
    </r>
  </si>
  <si>
    <t>T. pseudoeucalypti</t>
  </si>
  <si>
    <r>
      <t xml:space="preserve">Some genes were reconstructed from and compared to the </t>
    </r>
    <r>
      <rPr>
        <i/>
        <sz val="12"/>
        <color theme="1"/>
        <rFont val="Calibri"/>
        <family val="2"/>
        <scheme val="minor"/>
      </rPr>
      <t>MAT1</t>
    </r>
    <r>
      <rPr>
        <sz val="12"/>
        <color theme="1"/>
        <rFont val="Calibri"/>
        <family val="2"/>
        <scheme val="minor"/>
      </rPr>
      <t xml:space="preserve"> gene of a closely related species, since sequence information for the specific </t>
    </r>
    <r>
      <rPr>
        <i/>
        <sz val="12"/>
        <color theme="1"/>
        <rFont val="Calibri"/>
        <family val="2"/>
        <scheme val="minor"/>
      </rPr>
      <t>MAT1</t>
    </r>
    <r>
      <rPr>
        <sz val="12"/>
        <color theme="1"/>
        <rFont val="Calibri"/>
        <family val="2"/>
        <scheme val="minor"/>
      </rPr>
      <t xml:space="preserve"> gene was not available: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</si>
</sst>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vertAlign val="superscript"/>
      <sz val="12"/>
      <color theme="1"/>
      <name val="Calibri (Body)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10" fontId="0" fillId="0" borderId="0" xfId="1" applyNumberFormat="1" applyFont="1"/>
    <xf numFmtId="0" fontId="0" fillId="0" borderId="0" xfId="0" applyFill="1"/>
    <xf numFmtId="10" fontId="0" fillId="0" borderId="0" xfId="1" applyNumberFormat="1" applyFont="1" applyFill="1"/>
    <xf numFmtId="0" fontId="2" fillId="0" borderId="0" xfId="0" applyFont="1" applyBorder="1" applyAlignment="1">
      <alignment horizontal="center"/>
    </xf>
    <xf numFmtId="0" fontId="5" fillId="0" borderId="0" xfId="0" applyFont="1"/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/>
    <xf numFmtId="0" fontId="0" fillId="0" borderId="0" xfId="0" applyFill="1" applyAlignment="1">
      <alignment horizontal="right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D883FF"/>
      <color rgb="FF943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F74FD-4BAB-2F4F-9733-DA23F0FCE652}">
  <dimension ref="A1:P38"/>
  <sheetViews>
    <sheetView tabSelected="1" zoomScale="120" zoomScaleNormal="120" workbookViewId="0">
      <pane ySplit="3" topLeftCell="A4" activePane="bottomLeft" state="frozen"/>
      <selection activeCell="B1" sqref="B1"/>
      <selection pane="bottomLeft" activeCell="A40" sqref="A40"/>
    </sheetView>
  </sheetViews>
  <sheetFormatPr defaultColWidth="11" defaultRowHeight="15.75"/>
  <cols>
    <col min="1" max="1" width="16" customWidth="1"/>
    <col min="2" max="2" width="13.5" bestFit="1" customWidth="1"/>
    <col min="3" max="3" width="15.625" bestFit="1" customWidth="1"/>
    <col min="4" max="4" width="14" bestFit="1" customWidth="1"/>
    <col min="5" max="5" width="0.875" customWidth="1"/>
    <col min="6" max="6" width="8.875" bestFit="1" customWidth="1"/>
    <col min="7" max="7" width="5.125" bestFit="1" customWidth="1"/>
    <col min="8" max="8" width="5.375" bestFit="1" customWidth="1"/>
    <col min="9" max="9" width="2" customWidth="1"/>
    <col min="10" max="10" width="13.5" bestFit="1" customWidth="1"/>
    <col min="11" max="11" width="15.625" bestFit="1" customWidth="1"/>
    <col min="12" max="12" width="14" bestFit="1" customWidth="1"/>
    <col min="13" max="13" width="1.125" customWidth="1"/>
    <col min="14" max="14" width="8.875" bestFit="1" customWidth="1"/>
    <col min="15" max="15" width="6.125" bestFit="1" customWidth="1"/>
    <col min="16" max="16" width="5.375" bestFit="1" customWidth="1"/>
  </cols>
  <sheetData>
    <row r="1" spans="1:16" ht="21">
      <c r="B1" s="11" t="s">
        <v>0</v>
      </c>
      <c r="C1" s="11"/>
      <c r="D1" s="11"/>
      <c r="E1" s="11"/>
      <c r="F1" s="11"/>
      <c r="G1" s="11"/>
      <c r="H1" s="11"/>
      <c r="I1" s="6"/>
      <c r="J1" s="11" t="s">
        <v>1</v>
      </c>
      <c r="K1" s="11"/>
      <c r="L1" s="11"/>
      <c r="M1" s="11"/>
      <c r="N1" s="11"/>
      <c r="O1" s="11"/>
      <c r="P1" s="11"/>
    </row>
    <row r="2" spans="1:16">
      <c r="B2" s="12" t="s">
        <v>6</v>
      </c>
      <c r="C2" s="12"/>
      <c r="D2" s="12"/>
      <c r="E2" s="5"/>
      <c r="F2" s="12" t="s">
        <v>7</v>
      </c>
      <c r="G2" s="12"/>
      <c r="H2" s="12"/>
      <c r="J2" s="13" t="s">
        <v>6</v>
      </c>
      <c r="K2" s="13"/>
      <c r="L2" s="13"/>
      <c r="M2" s="5"/>
      <c r="N2" s="12" t="s">
        <v>7</v>
      </c>
      <c r="O2" s="12"/>
      <c r="P2" s="12"/>
    </row>
    <row r="3" spans="1:16" s="7" customFormat="1" ht="31.5">
      <c r="B3" s="8" t="s">
        <v>21</v>
      </c>
      <c r="C3" s="8" t="s">
        <v>23</v>
      </c>
      <c r="D3" s="8" t="s">
        <v>24</v>
      </c>
      <c r="E3" s="8"/>
      <c r="F3" s="8" t="s">
        <v>3</v>
      </c>
      <c r="G3" s="8" t="s">
        <v>4</v>
      </c>
      <c r="H3" s="8" t="s">
        <v>5</v>
      </c>
      <c r="J3" s="8" t="s">
        <v>22</v>
      </c>
      <c r="K3" s="8" t="s">
        <v>23</v>
      </c>
      <c r="L3" s="8" t="s">
        <v>24</v>
      </c>
      <c r="M3" s="8"/>
      <c r="N3" s="8" t="s">
        <v>3</v>
      </c>
      <c r="O3" s="8" t="s">
        <v>4</v>
      </c>
      <c r="P3" s="8" t="s">
        <v>5</v>
      </c>
    </row>
    <row r="4" spans="1:16" ht="18.75">
      <c r="A4" s="1" t="s">
        <v>12</v>
      </c>
      <c r="B4" s="10" t="s">
        <v>35</v>
      </c>
      <c r="C4" s="3">
        <v>977</v>
      </c>
      <c r="D4" s="3">
        <v>906</v>
      </c>
      <c r="E4" s="3"/>
      <c r="F4" s="4">
        <f>D4/1005</f>
        <v>0.90149253731343282</v>
      </c>
      <c r="G4" s="3">
        <v>87.08</v>
      </c>
      <c r="H4" s="3">
        <v>101</v>
      </c>
      <c r="I4" s="3"/>
      <c r="J4" s="3">
        <v>1176</v>
      </c>
      <c r="K4" s="3">
        <v>1234</v>
      </c>
      <c r="L4" s="3">
        <v>1164</v>
      </c>
      <c r="M4" s="3"/>
      <c r="N4" s="4">
        <f>L4/J4</f>
        <v>0.98979591836734693</v>
      </c>
      <c r="O4" s="3">
        <v>91.05</v>
      </c>
      <c r="P4">
        <v>50</v>
      </c>
    </row>
    <row r="5" spans="1:16">
      <c r="A5" s="1" t="s">
        <v>11</v>
      </c>
      <c r="B5" s="3">
        <v>1005</v>
      </c>
      <c r="C5" s="3">
        <v>991</v>
      </c>
      <c r="D5" s="3">
        <v>918</v>
      </c>
      <c r="E5" s="3"/>
      <c r="F5" s="4">
        <f>D5/B5</f>
        <v>0.91343283582089552</v>
      </c>
      <c r="G5" s="3">
        <v>88.29</v>
      </c>
      <c r="H5" s="3">
        <v>93</v>
      </c>
      <c r="I5" s="3"/>
      <c r="J5" s="3">
        <v>1176</v>
      </c>
      <c r="K5" s="3">
        <v>1262</v>
      </c>
      <c r="L5" s="3">
        <v>1179</v>
      </c>
      <c r="M5" s="3"/>
      <c r="N5" s="4">
        <f>L5/J5</f>
        <v>1.0025510204081634</v>
      </c>
      <c r="O5" s="3">
        <v>92.58</v>
      </c>
      <c r="P5">
        <v>43</v>
      </c>
    </row>
    <row r="6" spans="1:16" ht="18.75">
      <c r="A6" s="1" t="s">
        <v>27</v>
      </c>
      <c r="B6" s="10" t="s">
        <v>36</v>
      </c>
      <c r="C6" s="3">
        <v>865</v>
      </c>
      <c r="D6" s="3">
        <v>798</v>
      </c>
      <c r="E6" s="3"/>
      <c r="F6" s="4">
        <f>D6/1017</f>
        <v>0.78466076696165188</v>
      </c>
      <c r="G6" s="3">
        <v>70.97</v>
      </c>
      <c r="H6" s="3">
        <v>231</v>
      </c>
      <c r="I6" s="3"/>
      <c r="J6" s="3">
        <v>1155</v>
      </c>
      <c r="K6" s="3">
        <v>1184</v>
      </c>
      <c r="L6" s="3">
        <v>1103</v>
      </c>
      <c r="M6" s="3"/>
      <c r="N6" s="4">
        <f>L6/J6</f>
        <v>0.95497835497835493</v>
      </c>
      <c r="O6" s="3">
        <v>83.67</v>
      </c>
      <c r="P6" s="3">
        <v>94</v>
      </c>
    </row>
    <row r="7" spans="1:16" ht="18.75">
      <c r="A7" s="1" t="s">
        <v>33</v>
      </c>
      <c r="B7" s="10" t="s">
        <v>37</v>
      </c>
      <c r="C7" s="3">
        <v>978</v>
      </c>
      <c r="D7" s="3">
        <v>904</v>
      </c>
      <c r="E7" s="3"/>
      <c r="F7" s="4">
        <f>D7/1005</f>
        <v>0.89950248756218909</v>
      </c>
      <c r="G7" s="3">
        <v>86.18</v>
      </c>
      <c r="H7" s="3">
        <v>103</v>
      </c>
      <c r="I7" s="3"/>
      <c r="J7" s="3">
        <v>1176</v>
      </c>
      <c r="K7" s="3">
        <v>1260</v>
      </c>
      <c r="L7" s="3">
        <v>1172</v>
      </c>
      <c r="M7" s="3"/>
      <c r="N7" s="4">
        <f>L7/J7</f>
        <v>0.99659863945578231</v>
      </c>
      <c r="O7" s="3">
        <v>92.29</v>
      </c>
      <c r="P7" s="3">
        <v>38</v>
      </c>
    </row>
    <row r="8" spans="1:16" ht="18.75">
      <c r="A8" s="1" t="s">
        <v>32</v>
      </c>
      <c r="B8" s="10" t="s">
        <v>38</v>
      </c>
      <c r="C8" s="3">
        <v>996</v>
      </c>
      <c r="D8" s="3">
        <v>925</v>
      </c>
      <c r="E8" s="3"/>
      <c r="F8" s="4">
        <f>D8/1005</f>
        <v>0.92039800995024879</v>
      </c>
      <c r="G8" s="3">
        <v>88.01</v>
      </c>
      <c r="H8" s="3">
        <v>88</v>
      </c>
      <c r="I8" s="3"/>
      <c r="J8" s="3">
        <v>1176</v>
      </c>
      <c r="K8" s="3">
        <v>1244</v>
      </c>
      <c r="L8" s="3">
        <v>1161</v>
      </c>
      <c r="M8" s="3"/>
      <c r="N8" s="4">
        <f>L8/J8</f>
        <v>0.98724489795918369</v>
      </c>
      <c r="O8" s="3">
        <v>91.37</v>
      </c>
      <c r="P8" s="3">
        <v>49</v>
      </c>
    </row>
    <row r="9" spans="1:16" ht="18.75">
      <c r="A9" s="1" t="s">
        <v>29</v>
      </c>
      <c r="B9" s="3">
        <v>1005</v>
      </c>
      <c r="C9" s="3">
        <v>996</v>
      </c>
      <c r="D9" s="3">
        <v>925</v>
      </c>
      <c r="E9" s="3"/>
      <c r="F9" s="4">
        <f>D9/B9</f>
        <v>0.92039800995024879</v>
      </c>
      <c r="G9" s="3">
        <v>82.41</v>
      </c>
      <c r="H9" s="3">
        <v>159</v>
      </c>
      <c r="I9" s="3"/>
      <c r="J9" s="10" t="s">
        <v>39</v>
      </c>
      <c r="K9" s="3">
        <v>1244</v>
      </c>
      <c r="L9" s="3">
        <v>1161</v>
      </c>
      <c r="M9" s="3"/>
      <c r="N9" s="4">
        <f>L9/1176</f>
        <v>0.98724489795918369</v>
      </c>
      <c r="O9" s="3">
        <v>91.37</v>
      </c>
      <c r="P9" s="3">
        <v>49</v>
      </c>
    </row>
    <row r="10" spans="1:16" ht="18.75">
      <c r="A10" s="1" t="s">
        <v>34</v>
      </c>
      <c r="B10" s="10" t="s">
        <v>37</v>
      </c>
      <c r="C10" s="3">
        <v>990</v>
      </c>
      <c r="D10" s="3">
        <v>921</v>
      </c>
      <c r="E10" s="3"/>
      <c r="F10" s="4">
        <f>D10/1005</f>
        <v>0.91641791044776122</v>
      </c>
      <c r="G10" s="3">
        <v>87</v>
      </c>
      <c r="H10" s="3">
        <v>90</v>
      </c>
      <c r="I10" s="3"/>
      <c r="J10" s="3">
        <v>1176</v>
      </c>
      <c r="K10" s="3">
        <v>1207</v>
      </c>
      <c r="L10" s="3">
        <v>1154</v>
      </c>
      <c r="M10" s="3"/>
      <c r="N10" s="4">
        <f>L10/J10</f>
        <v>0.98129251700680276</v>
      </c>
      <c r="O10" s="3">
        <v>91.53</v>
      </c>
      <c r="P10" s="3">
        <v>56</v>
      </c>
    </row>
    <row r="11" spans="1:16">
      <c r="A11" s="1" t="s">
        <v>28</v>
      </c>
      <c r="B11" s="3">
        <v>1005</v>
      </c>
      <c r="C11" s="3">
        <v>943</v>
      </c>
      <c r="D11" s="3">
        <v>871</v>
      </c>
      <c r="E11" s="3"/>
      <c r="F11" s="4">
        <f t="shared" ref="F11:F21" si="0">D11/B11</f>
        <v>0.8666666666666667</v>
      </c>
      <c r="G11" s="3">
        <v>81.709999999999994</v>
      </c>
      <c r="H11" s="3">
        <v>136</v>
      </c>
      <c r="I11" s="3"/>
      <c r="J11" s="10">
        <v>1176</v>
      </c>
      <c r="K11" s="3">
        <v>1204</v>
      </c>
      <c r="L11" s="3">
        <v>1156</v>
      </c>
      <c r="M11" s="3"/>
      <c r="N11" s="4">
        <f>L11/J11</f>
        <v>0.98299319727891155</v>
      </c>
      <c r="O11" s="3">
        <v>89.61</v>
      </c>
      <c r="P11" s="3">
        <v>54</v>
      </c>
    </row>
    <row r="12" spans="1:16" ht="18.75">
      <c r="A12" s="1" t="s">
        <v>26</v>
      </c>
      <c r="B12" s="3">
        <v>1017</v>
      </c>
      <c r="C12" s="3">
        <v>755</v>
      </c>
      <c r="D12" s="3">
        <v>687</v>
      </c>
      <c r="E12" s="3"/>
      <c r="F12" s="4">
        <f t="shared" si="0"/>
        <v>0.67551622418879054</v>
      </c>
      <c r="G12" s="3">
        <v>61.1</v>
      </c>
      <c r="H12" s="3">
        <v>332</v>
      </c>
      <c r="I12" s="3"/>
      <c r="J12" s="10" t="s">
        <v>40</v>
      </c>
      <c r="K12" s="3">
        <v>893</v>
      </c>
      <c r="L12" s="3">
        <v>838</v>
      </c>
      <c r="M12" s="3"/>
      <c r="N12" s="4">
        <f>L12/1155</f>
        <v>0.72554112554112549</v>
      </c>
      <c r="O12" s="3">
        <v>63.81</v>
      </c>
      <c r="P12" s="3">
        <v>317</v>
      </c>
    </row>
    <row r="13" spans="1:16">
      <c r="A13" s="1" t="s">
        <v>25</v>
      </c>
      <c r="B13" s="3">
        <v>1017</v>
      </c>
      <c r="C13" s="3">
        <v>730</v>
      </c>
      <c r="D13" s="3">
        <v>657</v>
      </c>
      <c r="E13" s="3"/>
      <c r="F13" s="4">
        <f t="shared" si="0"/>
        <v>0.64601769911504425</v>
      </c>
      <c r="G13" s="3">
        <v>59.29</v>
      </c>
      <c r="H13" s="3">
        <v>360</v>
      </c>
      <c r="I13" s="3"/>
      <c r="J13" s="10">
        <v>1176</v>
      </c>
      <c r="K13" s="3">
        <v>1058</v>
      </c>
      <c r="L13" s="3">
        <v>977</v>
      </c>
      <c r="M13" s="3"/>
      <c r="N13" s="4">
        <f>L13/J13</f>
        <v>0.83078231292517002</v>
      </c>
      <c r="O13" s="3">
        <v>77.349999999999994</v>
      </c>
      <c r="P13" s="3">
        <v>205</v>
      </c>
    </row>
    <row r="14" spans="1:16">
      <c r="A14" s="1" t="s">
        <v>13</v>
      </c>
      <c r="B14" s="3">
        <v>1173</v>
      </c>
      <c r="C14" s="3">
        <v>1277</v>
      </c>
      <c r="D14" s="3">
        <v>1045</v>
      </c>
      <c r="E14" s="3"/>
      <c r="F14" s="4">
        <f t="shared" si="0"/>
        <v>0.89087809036658139</v>
      </c>
      <c r="G14" s="3">
        <v>83.22</v>
      </c>
      <c r="H14" s="3">
        <v>130</v>
      </c>
      <c r="I14" s="3"/>
      <c r="J14" s="10">
        <v>1137</v>
      </c>
      <c r="K14" s="3">
        <v>1166</v>
      </c>
      <c r="L14" s="3">
        <v>1086</v>
      </c>
      <c r="M14" s="3"/>
      <c r="N14" s="4">
        <f t="shared" ref="N14:N27" si="1">L14/J14</f>
        <v>0.95514511873350927</v>
      </c>
      <c r="O14" s="3">
        <v>85.1</v>
      </c>
      <c r="P14">
        <v>113</v>
      </c>
    </row>
    <row r="15" spans="1:16">
      <c r="A15" s="1" t="s">
        <v>14</v>
      </c>
      <c r="B15" s="3">
        <v>1173</v>
      </c>
      <c r="C15" s="3">
        <v>1243</v>
      </c>
      <c r="D15" s="3">
        <v>1089</v>
      </c>
      <c r="E15" s="3"/>
      <c r="F15" s="4">
        <f t="shared" si="0"/>
        <v>0.92838874680306904</v>
      </c>
      <c r="G15" s="3">
        <v>87.16</v>
      </c>
      <c r="H15" s="3">
        <v>90</v>
      </c>
      <c r="I15" s="3"/>
      <c r="J15" s="3">
        <v>1137</v>
      </c>
      <c r="K15" s="3">
        <v>1112</v>
      </c>
      <c r="L15" s="3">
        <v>1033</v>
      </c>
      <c r="M15" s="3"/>
      <c r="N15" s="4">
        <f t="shared" si="1"/>
        <v>0.90853122251539142</v>
      </c>
      <c r="O15" s="3">
        <v>82.2</v>
      </c>
      <c r="P15">
        <v>144</v>
      </c>
    </row>
    <row r="16" spans="1:16">
      <c r="A16" s="1" t="s">
        <v>19</v>
      </c>
      <c r="B16" s="3">
        <v>1209</v>
      </c>
      <c r="C16" s="3">
        <v>1241</v>
      </c>
      <c r="D16" s="3">
        <v>1068</v>
      </c>
      <c r="F16" s="4">
        <f t="shared" si="0"/>
        <v>0.88337468982630274</v>
      </c>
      <c r="G16" s="3">
        <v>81.78</v>
      </c>
      <c r="H16" s="3">
        <v>171</v>
      </c>
      <c r="I16" s="3"/>
      <c r="J16" s="3">
        <v>1281</v>
      </c>
      <c r="K16" s="3">
        <v>1662</v>
      </c>
      <c r="L16" s="3">
        <v>1514</v>
      </c>
      <c r="M16" s="3"/>
      <c r="N16" s="4">
        <f t="shared" si="1"/>
        <v>1.1818891491022638</v>
      </c>
      <c r="O16" s="3">
        <v>66</v>
      </c>
      <c r="P16">
        <v>487</v>
      </c>
    </row>
    <row r="17" spans="1:16">
      <c r="A17" s="1" t="s">
        <v>20</v>
      </c>
      <c r="B17" s="3">
        <v>1179</v>
      </c>
      <c r="C17" s="3">
        <v>948</v>
      </c>
      <c r="D17" s="3">
        <v>842</v>
      </c>
      <c r="F17" s="4">
        <f t="shared" si="0"/>
        <v>0.71416454622561498</v>
      </c>
      <c r="G17" s="3">
        <v>66.47</v>
      </c>
      <c r="H17" s="3">
        <v>359</v>
      </c>
      <c r="I17" s="3"/>
      <c r="J17" s="3">
        <v>1278</v>
      </c>
      <c r="K17" s="3">
        <v>1377</v>
      </c>
      <c r="L17" s="3">
        <v>1222</v>
      </c>
      <c r="M17" s="3"/>
      <c r="N17" s="4">
        <f t="shared" si="1"/>
        <v>0.95618153364632241</v>
      </c>
      <c r="O17" s="3">
        <v>85.75</v>
      </c>
      <c r="P17">
        <v>138</v>
      </c>
    </row>
    <row r="18" spans="1:16">
      <c r="A18" s="1" t="s">
        <v>15</v>
      </c>
      <c r="B18" s="3">
        <v>1170</v>
      </c>
      <c r="C18" s="3">
        <v>1357</v>
      </c>
      <c r="D18" s="3">
        <v>1140</v>
      </c>
      <c r="E18" s="3"/>
      <c r="F18" s="4">
        <f t="shared" si="0"/>
        <v>0.97435897435897434</v>
      </c>
      <c r="G18" s="3">
        <v>89.85</v>
      </c>
      <c r="H18" s="3">
        <v>74</v>
      </c>
      <c r="I18" s="3"/>
      <c r="J18" s="3">
        <v>1155</v>
      </c>
      <c r="K18" s="3">
        <v>1273</v>
      </c>
      <c r="L18" s="3">
        <v>1120</v>
      </c>
      <c r="M18" s="3"/>
      <c r="N18" s="4">
        <f t="shared" si="1"/>
        <v>0.96969696969696972</v>
      </c>
      <c r="O18" s="3">
        <v>90.78</v>
      </c>
      <c r="P18">
        <v>67</v>
      </c>
    </row>
    <row r="19" spans="1:16">
      <c r="A19" s="1" t="s">
        <v>16</v>
      </c>
      <c r="B19" s="3">
        <v>1167</v>
      </c>
      <c r="C19" s="3">
        <v>1286</v>
      </c>
      <c r="D19" s="3">
        <v>1140</v>
      </c>
      <c r="F19" s="4">
        <f t="shared" si="0"/>
        <v>0.9768637532133676</v>
      </c>
      <c r="G19" s="3">
        <v>92.82</v>
      </c>
      <c r="H19" s="3">
        <v>33</v>
      </c>
      <c r="I19" s="3"/>
      <c r="J19" s="3">
        <v>1272</v>
      </c>
      <c r="K19" s="3">
        <v>1361</v>
      </c>
      <c r="L19" s="3">
        <v>1274</v>
      </c>
      <c r="M19" s="3"/>
      <c r="N19" s="4">
        <f t="shared" si="1"/>
        <v>1.0015723270440251</v>
      </c>
      <c r="O19" s="3">
        <v>92.73</v>
      </c>
      <c r="P19">
        <v>40</v>
      </c>
    </row>
    <row r="20" spans="1:16">
      <c r="A20" s="1" t="s">
        <v>17</v>
      </c>
      <c r="B20" s="3">
        <v>1167</v>
      </c>
      <c r="C20" s="3">
        <v>1334</v>
      </c>
      <c r="D20" s="3">
        <v>1152</v>
      </c>
      <c r="F20" s="4">
        <f t="shared" si="0"/>
        <v>0.98714652956298199</v>
      </c>
      <c r="G20" s="3">
        <v>94.28</v>
      </c>
      <c r="H20" s="3">
        <v>23</v>
      </c>
      <c r="I20" s="3"/>
      <c r="J20" s="3">
        <v>1323</v>
      </c>
      <c r="K20" s="3">
        <v>1414</v>
      </c>
      <c r="L20" s="3">
        <v>1326</v>
      </c>
      <c r="M20" s="3"/>
      <c r="N20" s="4">
        <f t="shared" si="1"/>
        <v>1.0022675736961451</v>
      </c>
      <c r="O20" s="3">
        <v>86.64</v>
      </c>
      <c r="P20">
        <v>151</v>
      </c>
    </row>
    <row r="21" spans="1:16">
      <c r="A21" s="1" t="s">
        <v>18</v>
      </c>
      <c r="B21" s="3">
        <v>1167</v>
      </c>
      <c r="C21" s="3">
        <v>1235</v>
      </c>
      <c r="D21" s="3">
        <v>1083</v>
      </c>
      <c r="F21" s="4">
        <f t="shared" si="0"/>
        <v>0.92802056555269918</v>
      </c>
      <c r="G21" s="3">
        <v>86.08</v>
      </c>
      <c r="H21" s="3">
        <v>92</v>
      </c>
      <c r="I21" s="3"/>
      <c r="J21" s="3">
        <v>1236</v>
      </c>
      <c r="K21" s="3">
        <v>1276</v>
      </c>
      <c r="L21" s="3">
        <v>1191</v>
      </c>
      <c r="M21" s="3"/>
      <c r="N21" s="4">
        <f t="shared" si="1"/>
        <v>0.96359223300970875</v>
      </c>
      <c r="O21" s="3">
        <v>82.43</v>
      </c>
      <c r="P21">
        <v>157</v>
      </c>
    </row>
    <row r="22" spans="1:16" ht="18.75">
      <c r="A22" s="1" t="s">
        <v>30</v>
      </c>
      <c r="B22" s="10" t="s">
        <v>41</v>
      </c>
      <c r="C22" s="3">
        <v>1314</v>
      </c>
      <c r="D22" s="3">
        <v>1164</v>
      </c>
      <c r="F22" s="4">
        <f>D22/1167</f>
        <v>0.99742930591259638</v>
      </c>
      <c r="G22" s="3">
        <v>93.96</v>
      </c>
      <c r="H22" s="3">
        <v>19</v>
      </c>
      <c r="I22" s="3"/>
      <c r="J22" s="3">
        <v>1272</v>
      </c>
      <c r="K22" s="3">
        <v>1371</v>
      </c>
      <c r="L22" s="3">
        <v>1284</v>
      </c>
      <c r="M22" s="3"/>
      <c r="N22" s="4">
        <f t="shared" si="1"/>
        <v>1.0094339622641511</v>
      </c>
      <c r="O22" s="3">
        <v>94.14</v>
      </c>
      <c r="P22" s="3">
        <v>38</v>
      </c>
    </row>
    <row r="23" spans="1:16">
      <c r="A23" s="1" t="s">
        <v>9</v>
      </c>
      <c r="B23" s="3">
        <v>1086</v>
      </c>
      <c r="C23" s="3">
        <v>750</v>
      </c>
      <c r="D23" s="3">
        <v>687</v>
      </c>
      <c r="E23" s="3"/>
      <c r="F23" s="4">
        <f>D23/B23</f>
        <v>0.63259668508287292</v>
      </c>
      <c r="G23" s="3">
        <v>56.66</v>
      </c>
      <c r="H23" s="3">
        <v>405</v>
      </c>
      <c r="I23" s="3"/>
      <c r="J23" s="3">
        <v>1299</v>
      </c>
      <c r="K23" s="3">
        <v>566</v>
      </c>
      <c r="L23" s="3">
        <v>529</v>
      </c>
      <c r="M23" s="3"/>
      <c r="N23" s="4">
        <f t="shared" si="1"/>
        <v>0.40723633564280215</v>
      </c>
      <c r="O23" s="3">
        <v>37.17</v>
      </c>
      <c r="P23">
        <v>776</v>
      </c>
    </row>
    <row r="24" spans="1:16">
      <c r="A24" s="1" t="s">
        <v>8</v>
      </c>
      <c r="B24" s="3">
        <v>1083</v>
      </c>
      <c r="C24" s="3">
        <v>1011</v>
      </c>
      <c r="D24" s="3">
        <v>873</v>
      </c>
      <c r="E24" s="3"/>
      <c r="F24" s="4">
        <f>D24/B24</f>
        <v>0.80609418282548473</v>
      </c>
      <c r="G24" s="3">
        <v>75.83</v>
      </c>
      <c r="H24" s="3">
        <v>212</v>
      </c>
      <c r="I24" s="3"/>
      <c r="J24" s="3">
        <v>1326</v>
      </c>
      <c r="K24" s="3">
        <v>1385</v>
      </c>
      <c r="L24" s="3">
        <v>1251</v>
      </c>
      <c r="M24" s="3"/>
      <c r="N24" s="4">
        <f t="shared" si="1"/>
        <v>0.9434389140271493</v>
      </c>
      <c r="O24" s="3">
        <v>86.75</v>
      </c>
      <c r="P24">
        <v>109</v>
      </c>
    </row>
    <row r="25" spans="1:16">
      <c r="A25" s="1" t="s">
        <v>10</v>
      </c>
      <c r="B25" s="3">
        <v>1065</v>
      </c>
      <c r="C25" s="3">
        <v>955</v>
      </c>
      <c r="D25" s="3">
        <v>819</v>
      </c>
      <c r="E25" s="3"/>
      <c r="F25" s="4">
        <f>D25/B25</f>
        <v>0.76901408450704223</v>
      </c>
      <c r="G25" s="3">
        <v>70.89</v>
      </c>
      <c r="H25" s="3">
        <v>246</v>
      </c>
      <c r="I25" s="3"/>
      <c r="J25" s="3">
        <v>1254</v>
      </c>
      <c r="K25" s="3">
        <v>462</v>
      </c>
      <c r="L25" s="3">
        <v>462</v>
      </c>
      <c r="M25" s="3"/>
      <c r="N25" s="4">
        <f t="shared" si="1"/>
        <v>0.36842105263157893</v>
      </c>
      <c r="O25" s="3">
        <v>32.409999999999997</v>
      </c>
      <c r="P25">
        <v>802</v>
      </c>
    </row>
    <row r="26" spans="1:16">
      <c r="A26" s="1" t="s">
        <v>49</v>
      </c>
      <c r="B26" s="3">
        <v>1089</v>
      </c>
      <c r="C26" s="3">
        <v>668</v>
      </c>
      <c r="D26" s="3">
        <v>605</v>
      </c>
      <c r="E26" s="3"/>
      <c r="F26" s="4">
        <f>D26/B26</f>
        <v>0.55555555555555558</v>
      </c>
      <c r="G26" s="3">
        <v>49.63</v>
      </c>
      <c r="H26" s="3">
        <v>486</v>
      </c>
      <c r="I26" s="3"/>
      <c r="J26" s="3">
        <v>1302</v>
      </c>
      <c r="K26" s="3">
        <v>567</v>
      </c>
      <c r="L26" s="3">
        <v>433</v>
      </c>
      <c r="M26" s="3"/>
      <c r="N26" s="4">
        <f t="shared" si="1"/>
        <v>0.33256528417818743</v>
      </c>
      <c r="O26" s="3">
        <v>29.7</v>
      </c>
      <c r="P26" s="3">
        <v>871</v>
      </c>
    </row>
    <row r="27" spans="1:16">
      <c r="A27" s="1" t="s">
        <v>2</v>
      </c>
      <c r="B27" s="3">
        <v>1083</v>
      </c>
      <c r="C27" s="3">
        <v>986</v>
      </c>
      <c r="D27" s="3">
        <v>920</v>
      </c>
      <c r="E27" s="3"/>
      <c r="F27" s="4">
        <f>D27/B27</f>
        <v>0.8494921514312096</v>
      </c>
      <c r="G27" s="3">
        <v>80.61</v>
      </c>
      <c r="H27" s="3">
        <v>163</v>
      </c>
      <c r="I27" s="3"/>
      <c r="J27" s="3">
        <v>1326</v>
      </c>
      <c r="K27">
        <v>1334</v>
      </c>
      <c r="L27">
        <v>1214</v>
      </c>
      <c r="N27" s="2">
        <f t="shared" si="1"/>
        <v>0.91553544494720962</v>
      </c>
      <c r="O27">
        <v>84.83</v>
      </c>
      <c r="P27">
        <v>124</v>
      </c>
    </row>
    <row r="30" spans="1:16">
      <c r="A30" s="9" t="s">
        <v>31</v>
      </c>
    </row>
    <row r="31" spans="1:16">
      <c r="A31" s="9" t="s">
        <v>50</v>
      </c>
    </row>
    <row r="32" spans="1:16" ht="18.75">
      <c r="A32" s="9" t="s">
        <v>44</v>
      </c>
    </row>
    <row r="33" spans="1:1" ht="18.75">
      <c r="A33" s="9" t="s">
        <v>43</v>
      </c>
    </row>
    <row r="34" spans="1:1" ht="18.75">
      <c r="A34" s="9" t="s">
        <v>42</v>
      </c>
    </row>
    <row r="35" spans="1:1" ht="18.75">
      <c r="A35" s="9" t="s">
        <v>45</v>
      </c>
    </row>
    <row r="36" spans="1:1" ht="18.75">
      <c r="A36" s="9" t="s">
        <v>46</v>
      </c>
    </row>
    <row r="37" spans="1:1" ht="18.75">
      <c r="A37" s="9" t="s">
        <v>47</v>
      </c>
    </row>
    <row r="38" spans="1:1" ht="18.75">
      <c r="A38" s="9" t="s">
        <v>48</v>
      </c>
    </row>
  </sheetData>
  <sortState ref="A4:P27">
    <sortCondition ref="A4:A27"/>
  </sortState>
  <mergeCells count="6">
    <mergeCell ref="B1:H1"/>
    <mergeCell ref="J1:P1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Pairwise alignment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Mrs. HJ Jansen van Vuuren</cp:lastModifiedBy>
  <dcterms:created xsi:type="dcterms:W3CDTF">2020-05-29T08:25:53Z</dcterms:created>
  <dcterms:modified xsi:type="dcterms:W3CDTF">2023-01-23T10:22:55Z</dcterms:modified>
</cp:coreProperties>
</file>