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1DED9F91-CF92-4709-9B8A-E5E711F11186}" xr6:coauthVersionLast="36" xr6:coauthVersionMax="36" xr10:uidLastSave="{00000000-0000-0000-0000-000000000000}"/>
  <bookViews>
    <workbookView xWindow="0" yWindow="0" windowWidth="23040" windowHeight="8940" xr2:uid="{00000000-000D-0000-FFFF-FFFF00000000}"/>
  </bookViews>
  <sheets>
    <sheet name="countCFR" sheetId="1" r:id="rId1"/>
    <sheet name="populationstats" sheetId="5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5" i="1"/>
  <c r="E3" i="1"/>
  <c r="E4" i="1"/>
  <c r="B24" i="5" l="1"/>
  <c r="C29" i="5"/>
  <c r="C26" i="5"/>
  <c r="C25" i="5"/>
  <c r="B31" i="5"/>
  <c r="B30" i="5"/>
  <c r="B29" i="5"/>
  <c r="B25" i="5"/>
  <c r="B27" i="5"/>
  <c r="B28" i="5"/>
  <c r="B26" i="5"/>
  <c r="N4" i="5"/>
  <c r="C31" i="5" s="1"/>
  <c r="N5" i="5"/>
  <c r="N6" i="5"/>
  <c r="N7" i="5"/>
  <c r="N8" i="5"/>
  <c r="N9" i="5"/>
  <c r="C30" i="5" s="1"/>
  <c r="D31" i="5" s="1"/>
  <c r="N10" i="5"/>
  <c r="N11" i="5"/>
  <c r="C28" i="5" s="1"/>
  <c r="D29" i="5" s="1"/>
  <c r="N12" i="5"/>
  <c r="N13" i="5"/>
  <c r="N14" i="5"/>
  <c r="N15" i="5"/>
  <c r="C24" i="5" s="1"/>
  <c r="D25" i="5" s="1"/>
  <c r="N16" i="5"/>
  <c r="N17" i="5"/>
  <c r="N18" i="5"/>
  <c r="N19" i="5"/>
  <c r="N20" i="5"/>
  <c r="N3" i="5"/>
  <c r="C27" i="5" l="1"/>
  <c r="D27" i="5" s="1"/>
</calcChain>
</file>

<file path=xl/sharedStrings.xml><?xml version="1.0" encoding="utf-8"?>
<sst xmlns="http://schemas.openxmlformats.org/spreadsheetml/2006/main" count="39" uniqueCount="37">
  <si>
    <t>casecount</t>
  </si>
  <si>
    <t>1981-89</t>
  </si>
  <si>
    <t>1990-99</t>
  </si>
  <si>
    <t>2010-19</t>
  </si>
  <si>
    <t>2000-09</t>
  </si>
  <si>
    <t>period</t>
  </si>
  <si>
    <t>case-fatality ratio (CRF)</t>
  </si>
  <si>
    <t>Year</t>
  </si>
  <si>
    <t>Population</t>
  </si>
  <si>
    <t>Yearly %</t>
  </si>
  <si>
    <t>Change</t>
  </si>
  <si>
    <t>Yearly</t>
  </si>
  <si>
    <t>Migrants (net)</t>
  </si>
  <si>
    <t>Median Age</t>
  </si>
  <si>
    <t>Fertility Rate</t>
  </si>
  <si>
    <t>Density (P/Km²)</t>
  </si>
  <si>
    <t>Urban</t>
  </si>
  <si>
    <t>Pop %</t>
  </si>
  <si>
    <t>Urban Population</t>
  </si>
  <si>
    <t>Country's Share of</t>
  </si>
  <si>
    <t>World Pop</t>
  </si>
  <si>
    <t>World Population</t>
  </si>
  <si>
    <t>South Africa</t>
  </si>
  <si>
    <t>Global Rank</t>
  </si>
  <si>
    <t>Rural Population</t>
  </si>
  <si>
    <t>Source: Worldometer (www.Worldometers.info) Elaboration of data by United Nations, Department of Economic and Social Affairs, Population Division. World Population Prospects: The 2019 Revision. (Medium-fertility variant).</t>
  </si>
  <si>
    <t>Yearly % Change</t>
  </si>
  <si>
    <t>Average rural population</t>
  </si>
  <si>
    <t>Incidence (100,000 rural pop.)</t>
  </si>
  <si>
    <t>sporadic case count (excluding outbreaks)</t>
  </si>
  <si>
    <t>unchanged (all cases)</t>
  </si>
  <si>
    <t>Slope = -6.9e-08, std. error =  1.7e-08, Z =   4.008</t>
  </si>
  <si>
    <t>*Overall chi2(3) =          17.862,  pr&gt;chi2 = 0.0005</t>
  </si>
  <si>
    <t>*Chi2(1) for trend =        16.062,  pr&gt;chi2 = 0.0001</t>
  </si>
  <si>
    <t>*Chi2(2) for departure =     1.800,  pr&gt;chi2 = 0.4066</t>
  </si>
  <si>
    <t>RP (Avg.)</t>
  </si>
  <si>
    <t>Rural Population (RP)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</si>
</sst>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2222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center" vertical="center" wrapText="1"/>
    </xf>
    <xf numFmtId="10" fontId="3" fillId="0" borderId="0" xfId="0" applyNumberFormat="1" applyFont="1" applyFill="1" applyBorder="1" applyAlignment="1">
      <alignment horizontal="center" vertical="center" wrapText="1"/>
    </xf>
    <xf numFmtId="3" fontId="2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wrapText="1"/>
    </xf>
    <xf numFmtId="3" fontId="0" fillId="0" borderId="0" xfId="0" applyNumberFormat="1"/>
    <xf numFmtId="2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" fontId="0" fillId="0" borderId="0" xfId="0" applyNumberFormat="1"/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colors>
    <mruColors>
      <color rgb="FF33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countCFR!$B$2</c:f>
              <c:strCache>
                <c:ptCount val="1"/>
                <c:pt idx="0">
                  <c:v>casecount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countCFR!$A$3:$A$6</c:f>
              <c:strCache>
                <c:ptCount val="4"/>
                <c:pt idx="0">
                  <c:v>1981-89</c:v>
                </c:pt>
                <c:pt idx="1">
                  <c:v>1990-99</c:v>
                </c:pt>
                <c:pt idx="2">
                  <c:v>2000-09</c:v>
                </c:pt>
                <c:pt idx="3">
                  <c:v>2010-19</c:v>
                </c:pt>
              </c:strCache>
            </c:strRef>
          </c:cat>
          <c:val>
            <c:numRef>
              <c:f>countCFR!$B$3:$B$6</c:f>
              <c:numCache>
                <c:formatCode>0</c:formatCode>
                <c:ptCount val="4"/>
                <c:pt idx="0">
                  <c:v>62</c:v>
                </c:pt>
                <c:pt idx="1">
                  <c:v>46</c:v>
                </c:pt>
                <c:pt idx="2">
                  <c:v>44</c:v>
                </c:pt>
                <c:pt idx="3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05-4AB4-8EB9-5FE71770F5B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342623216"/>
        <c:axId val="349772704"/>
      </c:barChart>
      <c:lineChart>
        <c:grouping val="standard"/>
        <c:varyColors val="0"/>
        <c:ser>
          <c:idx val="1"/>
          <c:order val="1"/>
          <c:tx>
            <c:strRef>
              <c:f>countCFR!$C$2</c:f>
              <c:strCache>
                <c:ptCount val="1"/>
                <c:pt idx="0">
                  <c:v>case-fatality ratio (CRF)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countCFR!$A$3:$A$6</c:f>
              <c:strCache>
                <c:ptCount val="4"/>
                <c:pt idx="0">
                  <c:v>1981-89</c:v>
                </c:pt>
                <c:pt idx="1">
                  <c:v>1990-99</c:v>
                </c:pt>
                <c:pt idx="2">
                  <c:v>2000-09</c:v>
                </c:pt>
                <c:pt idx="3">
                  <c:v>2010-19</c:v>
                </c:pt>
              </c:strCache>
            </c:strRef>
          </c:cat>
          <c:val>
            <c:numRef>
              <c:f>countCFR!$C$3:$C$6</c:f>
              <c:numCache>
                <c:formatCode>0%</c:formatCode>
                <c:ptCount val="4"/>
                <c:pt idx="0">
                  <c:v>0.25</c:v>
                </c:pt>
                <c:pt idx="1">
                  <c:v>0.13</c:v>
                </c:pt>
                <c:pt idx="2">
                  <c:v>0.41</c:v>
                </c:pt>
                <c:pt idx="3">
                  <c:v>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505-4AB4-8EB9-5FE71770F5B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91860288"/>
        <c:axId val="391856544"/>
      </c:lineChart>
      <c:catAx>
        <c:axId val="342623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period in 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9772704"/>
        <c:crosses val="autoZero"/>
        <c:auto val="1"/>
        <c:lblAlgn val="ctr"/>
        <c:lblOffset val="100"/>
        <c:noMultiLvlLbl val="0"/>
      </c:catAx>
      <c:valAx>
        <c:axId val="349772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casecount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2623216"/>
        <c:crosses val="autoZero"/>
        <c:crossBetween val="between"/>
      </c:valAx>
      <c:valAx>
        <c:axId val="3918565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CRF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860288"/>
        <c:crosses val="max"/>
        <c:crossBetween val="between"/>
      </c:valAx>
      <c:catAx>
        <c:axId val="3918602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918565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8</xdr:row>
      <xdr:rowOff>137160</xdr:rowOff>
    </xdr:from>
    <xdr:to>
      <xdr:col>4</xdr:col>
      <xdr:colOff>998220</xdr:colOff>
      <xdr:row>26</xdr:row>
      <xdr:rowOff>137160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4"/>
  <sheetViews>
    <sheetView tabSelected="1" workbookViewId="0">
      <selection activeCell="B7" sqref="B7"/>
    </sheetView>
  </sheetViews>
  <sheetFormatPr defaultRowHeight="15" x14ac:dyDescent="0.25"/>
  <cols>
    <col min="1" max="1" width="7.7109375" bestFit="1" customWidth="1"/>
    <col min="3" max="3" width="22" bestFit="1" customWidth="1"/>
    <col min="4" max="4" width="21.28515625" style="13" bestFit="1" customWidth="1"/>
    <col min="5" max="5" width="16.28515625" bestFit="1" customWidth="1"/>
  </cols>
  <sheetData>
    <row r="1" spans="1:5" x14ac:dyDescent="0.25">
      <c r="A1" t="s">
        <v>29</v>
      </c>
      <c r="D1" s="5"/>
      <c r="E1" s="1"/>
    </row>
    <row r="2" spans="1:5" ht="45" x14ac:dyDescent="0.25">
      <c r="A2" s="1" t="s">
        <v>5</v>
      </c>
      <c r="B2" s="1" t="s">
        <v>0</v>
      </c>
      <c r="C2" s="1" t="s">
        <v>6</v>
      </c>
      <c r="D2" s="5" t="s">
        <v>27</v>
      </c>
      <c r="E2" s="14" t="s">
        <v>28</v>
      </c>
    </row>
    <row r="3" spans="1:5" x14ac:dyDescent="0.25">
      <c r="A3" s="2" t="s">
        <v>1</v>
      </c>
      <c r="B3" s="4">
        <v>62</v>
      </c>
      <c r="C3" s="3">
        <v>0.25</v>
      </c>
      <c r="D3" s="6">
        <v>15681113.115710001</v>
      </c>
      <c r="E3" s="16">
        <f>B3/D3*100000</f>
        <v>0.39538009542119673</v>
      </c>
    </row>
    <row r="4" spans="1:5" x14ac:dyDescent="0.25">
      <c r="A4" s="2" t="s">
        <v>2</v>
      </c>
      <c r="B4" s="4">
        <v>46</v>
      </c>
      <c r="C4" s="3">
        <v>0.13</v>
      </c>
      <c r="D4" s="6">
        <v>17961711.710000001</v>
      </c>
      <c r="E4" s="16">
        <f t="shared" ref="E4:E6" si="0">B4/D4*100000</f>
        <v>0.25610031350402962</v>
      </c>
    </row>
    <row r="5" spans="1:5" x14ac:dyDescent="0.25">
      <c r="A5" s="2" t="s">
        <v>4</v>
      </c>
      <c r="B5" s="4">
        <v>44</v>
      </c>
      <c r="C5" s="3">
        <v>0.41</v>
      </c>
      <c r="D5" s="6">
        <v>18909244.074900001</v>
      </c>
      <c r="E5" s="16">
        <f t="shared" si="0"/>
        <v>0.23269042287314537</v>
      </c>
    </row>
    <row r="6" spans="1:5" x14ac:dyDescent="0.25">
      <c r="A6" s="2" t="s">
        <v>3</v>
      </c>
      <c r="B6" s="4">
        <v>33</v>
      </c>
      <c r="C6" s="3">
        <v>0.21</v>
      </c>
      <c r="D6" s="6">
        <v>19430092</v>
      </c>
      <c r="E6" s="16">
        <f t="shared" si="0"/>
        <v>0.16983964872631588</v>
      </c>
    </row>
    <row r="7" spans="1:5" x14ac:dyDescent="0.25">
      <c r="B7" s="18"/>
      <c r="C7" s="1" t="s">
        <v>30</v>
      </c>
    </row>
    <row r="31" spans="8:8" x14ac:dyDescent="0.25">
      <c r="H31" t="s">
        <v>31</v>
      </c>
    </row>
    <row r="32" spans="8:8" x14ac:dyDescent="0.25">
      <c r="H32" t="s">
        <v>32</v>
      </c>
    </row>
    <row r="33" spans="8:8" x14ac:dyDescent="0.25">
      <c r="H33" t="s">
        <v>33</v>
      </c>
    </row>
    <row r="34" spans="8:8" x14ac:dyDescent="0.25">
      <c r="H34" t="s">
        <v>34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1"/>
  <sheetViews>
    <sheetView topLeftCell="A8" workbookViewId="0">
      <selection activeCell="E26" sqref="E26"/>
    </sheetView>
  </sheetViews>
  <sheetFormatPr defaultRowHeight="15" x14ac:dyDescent="0.25"/>
  <cols>
    <col min="1" max="1" width="9.5703125" customWidth="1"/>
    <col min="2" max="2" width="15.5703125" bestFit="1" customWidth="1"/>
    <col min="3" max="3" width="18.28515625" bestFit="1" customWidth="1"/>
    <col min="4" max="4" width="11.5703125" bestFit="1" customWidth="1"/>
    <col min="5" max="5" width="10.7109375" customWidth="1"/>
    <col min="6" max="6" width="8.42578125" bestFit="1" customWidth="1"/>
    <col min="7" max="8" width="8.5703125" bestFit="1" customWidth="1"/>
    <col min="9" max="9" width="8" bestFit="1" customWidth="1"/>
    <col min="10" max="10" width="13.140625" customWidth="1"/>
    <col min="11" max="11" width="9" bestFit="1" customWidth="1"/>
    <col min="12" max="12" width="14.28515625" bestFit="1" customWidth="1"/>
    <col min="13" max="13" width="7.5703125" bestFit="1" customWidth="1"/>
    <col min="14" max="14" width="12.140625" customWidth="1"/>
    <col min="15" max="15" width="9.85546875" bestFit="1" customWidth="1"/>
  </cols>
  <sheetData>
    <row r="1" spans="1:15" ht="42.75" x14ac:dyDescent="0.25">
      <c r="A1" s="19" t="s">
        <v>7</v>
      </c>
      <c r="B1" s="19" t="s">
        <v>8</v>
      </c>
      <c r="C1" s="7" t="s">
        <v>9</v>
      </c>
      <c r="D1" s="7" t="s">
        <v>11</v>
      </c>
      <c r="E1" s="19" t="s">
        <v>12</v>
      </c>
      <c r="F1" s="19" t="s">
        <v>13</v>
      </c>
      <c r="G1" s="19" t="s">
        <v>14</v>
      </c>
      <c r="H1" s="19" t="s">
        <v>15</v>
      </c>
      <c r="I1" s="7" t="s">
        <v>16</v>
      </c>
      <c r="J1" s="19" t="s">
        <v>18</v>
      </c>
      <c r="K1" s="7" t="s">
        <v>19</v>
      </c>
      <c r="L1" s="19" t="s">
        <v>21</v>
      </c>
      <c r="M1" s="7" t="s">
        <v>22</v>
      </c>
      <c r="N1" s="8"/>
    </row>
    <row r="2" spans="1:15" ht="30" x14ac:dyDescent="0.25">
      <c r="A2" s="19"/>
      <c r="B2" s="19"/>
      <c r="C2" s="7" t="s">
        <v>10</v>
      </c>
      <c r="D2" s="7" t="s">
        <v>10</v>
      </c>
      <c r="E2" s="19"/>
      <c r="F2" s="19"/>
      <c r="G2" s="19"/>
      <c r="H2" s="19"/>
      <c r="I2" s="7" t="s">
        <v>17</v>
      </c>
      <c r="J2" s="19"/>
      <c r="K2" s="7" t="s">
        <v>20</v>
      </c>
      <c r="L2" s="19"/>
      <c r="M2" s="7" t="s">
        <v>23</v>
      </c>
      <c r="N2" s="9" t="s">
        <v>24</v>
      </c>
    </row>
    <row r="3" spans="1:15" x14ac:dyDescent="0.25">
      <c r="A3" s="7">
        <v>2020</v>
      </c>
      <c r="B3" s="10">
        <v>59308690</v>
      </c>
      <c r="C3" s="11">
        <v>1.2800000000000001E-2</v>
      </c>
      <c r="D3" s="10">
        <v>750420</v>
      </c>
      <c r="E3" s="10">
        <v>145405</v>
      </c>
      <c r="F3" s="7">
        <v>27.6</v>
      </c>
      <c r="G3" s="7">
        <v>2.41</v>
      </c>
      <c r="H3" s="7">
        <v>49</v>
      </c>
      <c r="I3" s="11">
        <v>0.66700000000000004</v>
      </c>
      <c r="J3" s="10">
        <v>39550889</v>
      </c>
      <c r="K3" s="11">
        <v>7.6E-3</v>
      </c>
      <c r="L3" s="10">
        <v>7794798739</v>
      </c>
      <c r="M3" s="7">
        <v>25</v>
      </c>
      <c r="N3" s="12">
        <f>B3-J3</f>
        <v>19757801</v>
      </c>
      <c r="O3" s="15"/>
    </row>
    <row r="4" spans="1:15" x14ac:dyDescent="0.25">
      <c r="A4" s="7">
        <v>2019</v>
      </c>
      <c r="B4" s="10">
        <v>58558270</v>
      </c>
      <c r="C4" s="11">
        <v>1.3299999999999999E-2</v>
      </c>
      <c r="D4" s="10">
        <v>765752</v>
      </c>
      <c r="E4" s="10">
        <v>145405</v>
      </c>
      <c r="F4" s="7">
        <v>26.6</v>
      </c>
      <c r="G4" s="7">
        <v>2.52</v>
      </c>
      <c r="H4" s="7">
        <v>48</v>
      </c>
      <c r="I4" s="11">
        <v>0.66300000000000003</v>
      </c>
      <c r="J4" s="10">
        <v>38820239</v>
      </c>
      <c r="K4" s="11">
        <v>7.6E-3</v>
      </c>
      <c r="L4" s="10">
        <v>7713468100</v>
      </c>
      <c r="M4" s="7">
        <v>24</v>
      </c>
      <c r="N4" s="12">
        <f t="shared" ref="N4:N20" si="0">B4-J4</f>
        <v>19738031</v>
      </c>
    </row>
    <row r="5" spans="1:15" x14ac:dyDescent="0.25">
      <c r="A5" s="7">
        <v>2018</v>
      </c>
      <c r="B5" s="10">
        <v>57792518</v>
      </c>
      <c r="C5" s="11">
        <v>1.37E-2</v>
      </c>
      <c r="D5" s="10">
        <v>782762</v>
      </c>
      <c r="E5" s="10">
        <v>145405</v>
      </c>
      <c r="F5" s="7">
        <v>26.6</v>
      </c>
      <c r="G5" s="7">
        <v>2.52</v>
      </c>
      <c r="H5" s="7">
        <v>48</v>
      </c>
      <c r="I5" s="11">
        <v>0.65900000000000003</v>
      </c>
      <c r="J5" s="10">
        <v>38086769</v>
      </c>
      <c r="K5" s="11">
        <v>7.6E-3</v>
      </c>
      <c r="L5" s="10">
        <v>7631091040</v>
      </c>
      <c r="M5" s="7">
        <v>24</v>
      </c>
      <c r="N5" s="12">
        <f t="shared" si="0"/>
        <v>19705749</v>
      </c>
    </row>
    <row r="6" spans="1:15" x14ac:dyDescent="0.25">
      <c r="A6" s="7">
        <v>2017</v>
      </c>
      <c r="B6" s="10">
        <v>57009756</v>
      </c>
      <c r="C6" s="11">
        <v>1.43E-2</v>
      </c>
      <c r="D6" s="10">
        <v>802110</v>
      </c>
      <c r="E6" s="10">
        <v>145405</v>
      </c>
      <c r="F6" s="7">
        <v>26.6</v>
      </c>
      <c r="G6" s="7">
        <v>2.52</v>
      </c>
      <c r="H6" s="7">
        <v>47</v>
      </c>
      <c r="I6" s="11">
        <v>0.65500000000000003</v>
      </c>
      <c r="J6" s="10">
        <v>37348154</v>
      </c>
      <c r="K6" s="11">
        <v>7.6E-3</v>
      </c>
      <c r="L6" s="10">
        <v>7547858925</v>
      </c>
      <c r="M6" s="7">
        <v>24</v>
      </c>
      <c r="N6" s="12">
        <f t="shared" si="0"/>
        <v>19661602</v>
      </c>
    </row>
    <row r="7" spans="1:15" x14ac:dyDescent="0.25">
      <c r="A7" s="7">
        <v>2016</v>
      </c>
      <c r="B7" s="10">
        <v>56207646</v>
      </c>
      <c r="C7" s="11">
        <v>1.4800000000000001E-2</v>
      </c>
      <c r="D7" s="10">
        <v>821279</v>
      </c>
      <c r="E7" s="10">
        <v>145405</v>
      </c>
      <c r="F7" s="7">
        <v>26.6</v>
      </c>
      <c r="G7" s="7">
        <v>2.52</v>
      </c>
      <c r="H7" s="7">
        <v>46</v>
      </c>
      <c r="I7" s="11">
        <v>0.65100000000000002</v>
      </c>
      <c r="J7" s="10">
        <v>36600982</v>
      </c>
      <c r="K7" s="11">
        <v>7.4999999999999997E-3</v>
      </c>
      <c r="L7" s="10">
        <v>7464022049</v>
      </c>
      <c r="M7" s="7">
        <v>24</v>
      </c>
      <c r="N7" s="12">
        <f t="shared" si="0"/>
        <v>19606664</v>
      </c>
    </row>
    <row r="8" spans="1:15" x14ac:dyDescent="0.25">
      <c r="A8" s="7">
        <v>2015</v>
      </c>
      <c r="B8" s="10">
        <v>55386367</v>
      </c>
      <c r="C8" s="11">
        <v>1.5800000000000002E-2</v>
      </c>
      <c r="D8" s="10">
        <v>833881</v>
      </c>
      <c r="E8" s="10">
        <v>183939</v>
      </c>
      <c r="F8" s="7">
        <v>26.4</v>
      </c>
      <c r="G8" s="7">
        <v>2.5499999999999998</v>
      </c>
      <c r="H8" s="7">
        <v>46</v>
      </c>
      <c r="I8" s="11">
        <v>0.64700000000000002</v>
      </c>
      <c r="J8" s="10">
        <v>35844349</v>
      </c>
      <c r="K8" s="11">
        <v>7.4999999999999997E-3</v>
      </c>
      <c r="L8" s="10">
        <v>7379797139</v>
      </c>
      <c r="M8" s="7">
        <v>24</v>
      </c>
      <c r="N8" s="12">
        <f t="shared" si="0"/>
        <v>19542018</v>
      </c>
    </row>
    <row r="9" spans="1:15" x14ac:dyDescent="0.25">
      <c r="A9" s="7">
        <v>2010</v>
      </c>
      <c r="B9" s="10">
        <v>51216964</v>
      </c>
      <c r="C9" s="11">
        <v>1.3599999999999999E-2</v>
      </c>
      <c r="D9" s="10">
        <v>667273</v>
      </c>
      <c r="E9" s="10">
        <v>172444</v>
      </c>
      <c r="F9" s="7">
        <v>25</v>
      </c>
      <c r="G9" s="7">
        <v>2.63</v>
      </c>
      <c r="H9" s="7">
        <v>42</v>
      </c>
      <c r="I9" s="11">
        <v>0.627</v>
      </c>
      <c r="J9" s="10">
        <v>32094811</v>
      </c>
      <c r="K9" s="11">
        <v>7.4000000000000003E-3</v>
      </c>
      <c r="L9" s="10">
        <v>6956823603</v>
      </c>
      <c r="M9" s="7">
        <v>24</v>
      </c>
      <c r="N9" s="12">
        <f t="shared" si="0"/>
        <v>19122153</v>
      </c>
    </row>
    <row r="10" spans="1:15" x14ac:dyDescent="0.25">
      <c r="A10" s="7">
        <v>2005</v>
      </c>
      <c r="B10" s="10">
        <v>47880601</v>
      </c>
      <c r="C10" s="11">
        <v>1.26E-2</v>
      </c>
      <c r="D10" s="10">
        <v>582579</v>
      </c>
      <c r="E10" s="10">
        <v>157796</v>
      </c>
      <c r="F10" s="7">
        <v>23.8</v>
      </c>
      <c r="G10" s="7">
        <v>2.61</v>
      </c>
      <c r="H10" s="7">
        <v>39</v>
      </c>
      <c r="I10" s="11">
        <v>0.60699999999999998</v>
      </c>
      <c r="J10" s="10">
        <v>29065720</v>
      </c>
      <c r="K10" s="11">
        <v>7.3000000000000001E-3</v>
      </c>
      <c r="L10" s="10">
        <v>6541907027</v>
      </c>
      <c r="M10" s="7">
        <v>26</v>
      </c>
      <c r="N10" s="12">
        <f t="shared" si="0"/>
        <v>18814881</v>
      </c>
    </row>
    <row r="11" spans="1:15" x14ac:dyDescent="0.25">
      <c r="A11" s="7">
        <v>2000</v>
      </c>
      <c r="B11" s="10">
        <v>44967708</v>
      </c>
      <c r="C11" s="11">
        <v>1.6500000000000001E-2</v>
      </c>
      <c r="D11" s="10">
        <v>706390</v>
      </c>
      <c r="E11" s="10">
        <v>127980</v>
      </c>
      <c r="F11" s="7">
        <v>22.6</v>
      </c>
      <c r="G11" s="7">
        <v>2.88</v>
      </c>
      <c r="H11" s="7">
        <v>37</v>
      </c>
      <c r="I11" s="11">
        <v>0.57899999999999996</v>
      </c>
      <c r="J11" s="10">
        <v>26015136</v>
      </c>
      <c r="K11" s="11">
        <v>7.3000000000000001E-3</v>
      </c>
      <c r="L11" s="10">
        <v>6143493823</v>
      </c>
      <c r="M11" s="7">
        <v>27</v>
      </c>
      <c r="N11" s="12">
        <f t="shared" si="0"/>
        <v>18952572</v>
      </c>
    </row>
    <row r="12" spans="1:15" x14ac:dyDescent="0.25">
      <c r="A12" s="7">
        <v>1995</v>
      </c>
      <c r="B12" s="10">
        <v>41435758</v>
      </c>
      <c r="C12" s="11">
        <v>2.4E-2</v>
      </c>
      <c r="D12" s="10">
        <v>927050</v>
      </c>
      <c r="E12" s="10">
        <v>170572</v>
      </c>
      <c r="F12" s="7">
        <v>21.3</v>
      </c>
      <c r="G12" s="7">
        <v>3.51</v>
      </c>
      <c r="H12" s="7">
        <v>34</v>
      </c>
      <c r="I12" s="11">
        <v>0.55300000000000005</v>
      </c>
      <c r="J12" s="10">
        <v>22932019</v>
      </c>
      <c r="K12" s="11">
        <v>7.1999999999999998E-3</v>
      </c>
      <c r="L12" s="10">
        <v>5744212979</v>
      </c>
      <c r="M12" s="7">
        <v>27</v>
      </c>
      <c r="N12" s="12">
        <f t="shared" si="0"/>
        <v>18503739</v>
      </c>
    </row>
    <row r="13" spans="1:15" x14ac:dyDescent="0.25">
      <c r="A13" s="7">
        <v>1990</v>
      </c>
      <c r="B13" s="10">
        <v>36800509</v>
      </c>
      <c r="C13" s="11">
        <v>2.4E-2</v>
      </c>
      <c r="D13" s="10">
        <v>824327</v>
      </c>
      <c r="E13" s="10">
        <v>-23600</v>
      </c>
      <c r="F13" s="7">
        <v>19.8</v>
      </c>
      <c r="G13" s="7">
        <v>4.4000000000000004</v>
      </c>
      <c r="H13" s="7">
        <v>30</v>
      </c>
      <c r="I13" s="11">
        <v>0.53100000000000003</v>
      </c>
      <c r="J13" s="10">
        <v>19545369</v>
      </c>
      <c r="K13" s="11">
        <v>6.8999999999999999E-3</v>
      </c>
      <c r="L13" s="10">
        <v>5327231061</v>
      </c>
      <c r="M13" s="7">
        <v>28</v>
      </c>
      <c r="N13" s="12">
        <f t="shared" si="0"/>
        <v>17255140</v>
      </c>
    </row>
    <row r="14" spans="1:15" x14ac:dyDescent="0.25">
      <c r="A14" s="7">
        <v>1985</v>
      </c>
      <c r="B14" s="10">
        <v>32678874</v>
      </c>
      <c r="C14" s="11">
        <v>2.7300000000000001E-2</v>
      </c>
      <c r="D14" s="10">
        <v>824421</v>
      </c>
      <c r="E14" s="10">
        <v>36200</v>
      </c>
      <c r="F14" s="7">
        <v>19.5</v>
      </c>
      <c r="G14" s="7">
        <v>4.9000000000000004</v>
      </c>
      <c r="H14" s="7">
        <v>27</v>
      </c>
      <c r="I14" s="11">
        <v>0.51</v>
      </c>
      <c r="J14" s="10">
        <v>16653360</v>
      </c>
      <c r="K14" s="11">
        <v>6.7000000000000002E-3</v>
      </c>
      <c r="L14" s="10">
        <v>4870921740</v>
      </c>
      <c r="M14" s="7">
        <v>28</v>
      </c>
      <c r="N14" s="12">
        <f t="shared" si="0"/>
        <v>16025514</v>
      </c>
    </row>
    <row r="15" spans="1:15" x14ac:dyDescent="0.25">
      <c r="A15" s="7">
        <v>1980</v>
      </c>
      <c r="B15" s="10">
        <v>28556769</v>
      </c>
      <c r="C15" s="11">
        <v>2.5399999999999999E-2</v>
      </c>
      <c r="D15" s="10">
        <v>672316</v>
      </c>
      <c r="E15" s="10">
        <v>14663</v>
      </c>
      <c r="F15" s="7">
        <v>19.399999999999999</v>
      </c>
      <c r="G15" s="7">
        <v>5.05</v>
      </c>
      <c r="H15" s="7">
        <v>24</v>
      </c>
      <c r="I15" s="11">
        <v>0.505</v>
      </c>
      <c r="J15" s="10">
        <v>14411610</v>
      </c>
      <c r="K15" s="11">
        <v>6.4000000000000003E-3</v>
      </c>
      <c r="L15" s="10">
        <v>4458003514</v>
      </c>
      <c r="M15" s="7">
        <v>28</v>
      </c>
      <c r="N15" s="12">
        <f t="shared" si="0"/>
        <v>14145159</v>
      </c>
    </row>
    <row r="16" spans="1:15" x14ac:dyDescent="0.25">
      <c r="A16" s="7">
        <v>1975</v>
      </c>
      <c r="B16" s="10">
        <v>25195187</v>
      </c>
      <c r="C16" s="11">
        <v>2.6800000000000001E-2</v>
      </c>
      <c r="D16" s="10">
        <v>625082</v>
      </c>
      <c r="E16" s="10">
        <v>44532</v>
      </c>
      <c r="F16" s="7">
        <v>19.3</v>
      </c>
      <c r="G16" s="7">
        <v>5.5</v>
      </c>
      <c r="H16" s="7">
        <v>21</v>
      </c>
      <c r="I16" s="11">
        <v>0.501</v>
      </c>
      <c r="J16" s="10">
        <v>12610547</v>
      </c>
      <c r="K16" s="11">
        <v>6.1999999999999998E-3</v>
      </c>
      <c r="L16" s="10">
        <v>4079480606</v>
      </c>
      <c r="M16" s="7">
        <v>29</v>
      </c>
      <c r="N16" s="12">
        <f t="shared" si="0"/>
        <v>12584640</v>
      </c>
    </row>
    <row r="17" spans="1:14" x14ac:dyDescent="0.25">
      <c r="A17" s="7">
        <v>1970</v>
      </c>
      <c r="B17" s="10">
        <v>22069776</v>
      </c>
      <c r="C17" s="11">
        <v>2.63E-2</v>
      </c>
      <c r="D17" s="10">
        <v>536987</v>
      </c>
      <c r="E17" s="10">
        <v>39872</v>
      </c>
      <c r="F17" s="7">
        <v>19.100000000000001</v>
      </c>
      <c r="G17" s="7">
        <v>5.8</v>
      </c>
      <c r="H17" s="7">
        <v>18</v>
      </c>
      <c r="I17" s="11">
        <v>0.495</v>
      </c>
      <c r="J17" s="10">
        <v>10919359</v>
      </c>
      <c r="K17" s="11">
        <v>6.0000000000000001E-3</v>
      </c>
      <c r="L17" s="10">
        <v>3700437046</v>
      </c>
      <c r="M17" s="7">
        <v>29</v>
      </c>
      <c r="N17" s="12">
        <f t="shared" si="0"/>
        <v>11150417</v>
      </c>
    </row>
    <row r="18" spans="1:14" x14ac:dyDescent="0.25">
      <c r="A18" s="7">
        <v>1965</v>
      </c>
      <c r="B18" s="10">
        <v>19384841</v>
      </c>
      <c r="C18" s="11">
        <v>2.5399999999999999E-2</v>
      </c>
      <c r="D18" s="10">
        <v>457000</v>
      </c>
      <c r="E18" s="10">
        <v>21310</v>
      </c>
      <c r="F18" s="7">
        <v>19.399999999999999</v>
      </c>
      <c r="G18" s="7">
        <v>6</v>
      </c>
      <c r="H18" s="7">
        <v>16</v>
      </c>
      <c r="I18" s="11">
        <v>0.48599999999999999</v>
      </c>
      <c r="J18" s="10">
        <v>9422320</v>
      </c>
      <c r="K18" s="11">
        <v>5.7999999999999996E-3</v>
      </c>
      <c r="L18" s="10">
        <v>3339583597</v>
      </c>
      <c r="M18" s="7">
        <v>31</v>
      </c>
      <c r="N18" s="12">
        <f t="shared" si="0"/>
        <v>9962521</v>
      </c>
    </row>
    <row r="19" spans="1:14" x14ac:dyDescent="0.25">
      <c r="A19" s="7">
        <v>1960</v>
      </c>
      <c r="B19" s="10">
        <v>17099840</v>
      </c>
      <c r="C19" s="11">
        <v>2.3699999999999999E-2</v>
      </c>
      <c r="D19" s="10">
        <v>378668</v>
      </c>
      <c r="E19" s="10">
        <v>2984</v>
      </c>
      <c r="F19" s="7">
        <v>19.899999999999999</v>
      </c>
      <c r="G19" s="7">
        <v>6.05</v>
      </c>
      <c r="H19" s="7">
        <v>14</v>
      </c>
      <c r="I19" s="11">
        <v>0.47599999999999998</v>
      </c>
      <c r="J19" s="10">
        <v>8138204</v>
      </c>
      <c r="K19" s="11">
        <v>5.5999999999999999E-3</v>
      </c>
      <c r="L19" s="10">
        <v>3034949748</v>
      </c>
      <c r="M19" s="7">
        <v>31</v>
      </c>
      <c r="N19" s="12">
        <f t="shared" si="0"/>
        <v>8961636</v>
      </c>
    </row>
    <row r="20" spans="1:14" x14ac:dyDescent="0.25">
      <c r="A20" s="7">
        <v>1955</v>
      </c>
      <c r="B20" s="10">
        <v>15206502</v>
      </c>
      <c r="C20" s="11">
        <v>2.2200000000000001E-2</v>
      </c>
      <c r="D20" s="10">
        <v>315615</v>
      </c>
      <c r="E20" s="10">
        <v>1492</v>
      </c>
      <c r="F20" s="7">
        <v>20.6</v>
      </c>
      <c r="G20" s="7">
        <v>6.05</v>
      </c>
      <c r="H20" s="7">
        <v>13</v>
      </c>
      <c r="I20" s="11">
        <v>0.44900000000000001</v>
      </c>
      <c r="J20" s="10">
        <v>6829341</v>
      </c>
      <c r="K20" s="11">
        <v>5.4999999999999997E-3</v>
      </c>
      <c r="L20" s="10">
        <v>2773019936</v>
      </c>
      <c r="M20" s="7">
        <v>3</v>
      </c>
      <c r="N20" s="12">
        <f t="shared" si="0"/>
        <v>8377161</v>
      </c>
    </row>
    <row r="22" spans="1:14" ht="34.5" customHeight="1" x14ac:dyDescent="0.25">
      <c r="A22" s="20" t="s">
        <v>25</v>
      </c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</row>
    <row r="23" spans="1:14" ht="29.25" customHeight="1" x14ac:dyDescent="0.25">
      <c r="A23" s="1" t="s">
        <v>7</v>
      </c>
      <c r="B23" s="1" t="s">
        <v>26</v>
      </c>
      <c r="C23" s="1" t="s">
        <v>36</v>
      </c>
      <c r="D23" s="4" t="s">
        <v>35</v>
      </c>
    </row>
    <row r="24" spans="1:14" x14ac:dyDescent="0.25">
      <c r="A24" s="1">
        <v>1981</v>
      </c>
      <c r="B24" s="17">
        <f>C15+((C14-C15)/5)</f>
        <v>2.5780000000000001E-2</v>
      </c>
      <c r="C24" s="4">
        <f>N15+(B24*N15)</f>
        <v>14509821.19902</v>
      </c>
      <c r="D24" s="4"/>
    </row>
    <row r="25" spans="1:14" x14ac:dyDescent="0.25">
      <c r="A25" s="1">
        <v>1989</v>
      </c>
      <c r="B25" s="17">
        <f>C13-((C14-C13)/5)</f>
        <v>2.334E-2</v>
      </c>
      <c r="C25" s="4">
        <f>N13-(B25*N13)</f>
        <v>16852405.032400001</v>
      </c>
      <c r="D25" s="4">
        <f>(C24+C25)/2</f>
        <v>15681113.115710001</v>
      </c>
    </row>
    <row r="26" spans="1:14" x14ac:dyDescent="0.25">
      <c r="A26" s="1">
        <v>1990</v>
      </c>
      <c r="B26" s="17">
        <f>C13</f>
        <v>2.4E-2</v>
      </c>
      <c r="C26" s="4">
        <f>N13</f>
        <v>17255140</v>
      </c>
      <c r="D26" s="4"/>
    </row>
    <row r="27" spans="1:14" x14ac:dyDescent="0.25">
      <c r="A27" s="1">
        <v>1999</v>
      </c>
      <c r="B27" s="17">
        <f>C11-((C12-C11)/5)</f>
        <v>1.5000000000000001E-2</v>
      </c>
      <c r="C27" s="4">
        <f>N11-(B27*N11)</f>
        <v>18668283.420000002</v>
      </c>
      <c r="D27" s="4">
        <f>(C26+C27)/2</f>
        <v>17961711.710000001</v>
      </c>
    </row>
    <row r="28" spans="1:14" x14ac:dyDescent="0.25">
      <c r="A28" s="1">
        <v>2000</v>
      </c>
      <c r="B28" s="17">
        <f>C11</f>
        <v>1.6500000000000001E-2</v>
      </c>
      <c r="C28" s="4">
        <f>N11</f>
        <v>18952572</v>
      </c>
      <c r="D28" s="4"/>
    </row>
    <row r="29" spans="1:14" x14ac:dyDescent="0.25">
      <c r="A29" s="1">
        <v>2009</v>
      </c>
      <c r="B29" s="17">
        <f>C9-((C9-C10)/5)</f>
        <v>1.3399999999999999E-2</v>
      </c>
      <c r="C29" s="4">
        <f>N9-(B29*N9)</f>
        <v>18865916.149799999</v>
      </c>
      <c r="D29" s="4">
        <f>(C28+C29)/2</f>
        <v>18909244.074900001</v>
      </c>
    </row>
    <row r="30" spans="1:14" x14ac:dyDescent="0.25">
      <c r="A30" s="1">
        <v>2010</v>
      </c>
      <c r="B30" s="17">
        <f>C9</f>
        <v>1.3599999999999999E-2</v>
      </c>
      <c r="C30" s="4">
        <f>N9</f>
        <v>19122153</v>
      </c>
      <c r="D30" s="4"/>
    </row>
    <row r="31" spans="1:14" x14ac:dyDescent="0.25">
      <c r="A31" s="1">
        <v>2019</v>
      </c>
      <c r="B31" s="17">
        <f>C4</f>
        <v>1.3299999999999999E-2</v>
      </c>
      <c r="C31" s="4">
        <f>N4</f>
        <v>19738031</v>
      </c>
      <c r="D31" s="4">
        <f>(C30+C31)/2</f>
        <v>19430092</v>
      </c>
    </row>
  </sheetData>
  <mergeCells count="9">
    <mergeCell ref="J1:J2"/>
    <mergeCell ref="L1:L2"/>
    <mergeCell ref="A22:N22"/>
    <mergeCell ref="A1:A2"/>
    <mergeCell ref="B1:B2"/>
    <mergeCell ref="E1:E2"/>
    <mergeCell ref="F1:F2"/>
    <mergeCell ref="G1:G2"/>
    <mergeCell ref="H1:H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countCFR</vt:lpstr>
      <vt:lpstr>populationstats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Veerle Msimang</dc:creator>
  <cp:lastModifiedBy>Mrs. HJ Jansen van Vuuren</cp:lastModifiedBy>
  <dcterms:created xsi:type="dcterms:W3CDTF">2020-04-26T14:25:40Z</dcterms:created>
  <dcterms:modified xsi:type="dcterms:W3CDTF">2022-03-18T05:05:03Z</dcterms:modified>
</cp:coreProperties>
</file>