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465755A4-C2BD-4899-ABE5-FAF2E6B83DB1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Displacement of adhesion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0" i="1" l="1"/>
  <c r="S19" i="1"/>
  <c r="R19" i="1"/>
  <c r="Q19" i="1"/>
  <c r="Q20" i="1" s="1"/>
  <c r="P19" i="1"/>
  <c r="P20" i="1" s="1"/>
  <c r="O19" i="1"/>
  <c r="O20" i="1" s="1"/>
  <c r="O14" i="1"/>
  <c r="M14" i="1"/>
  <c r="L14" i="1"/>
  <c r="K14" i="1"/>
  <c r="J14" i="1"/>
  <c r="I14" i="1"/>
  <c r="S13" i="1"/>
  <c r="S14" i="1" s="1"/>
  <c r="R13" i="1"/>
  <c r="R14" i="1" s="1"/>
  <c r="Q13" i="1"/>
  <c r="Q14" i="1" s="1"/>
  <c r="P13" i="1"/>
  <c r="P14" i="1" s="1"/>
  <c r="O13" i="1"/>
  <c r="M13" i="1"/>
  <c r="L13" i="1"/>
  <c r="K13" i="1"/>
  <c r="J13" i="1"/>
  <c r="I13" i="1"/>
  <c r="M12" i="1"/>
  <c r="L12" i="1"/>
  <c r="K12" i="1"/>
  <c r="J12" i="1"/>
  <c r="I12" i="1"/>
  <c r="M11" i="1"/>
  <c r="L11" i="1"/>
  <c r="K11" i="1"/>
  <c r="J11" i="1"/>
  <c r="I11" i="1"/>
  <c r="M10" i="1"/>
  <c r="L10" i="1"/>
  <c r="K10" i="1"/>
  <c r="J10" i="1"/>
  <c r="I10" i="1"/>
  <c r="M9" i="1"/>
  <c r="L9" i="1"/>
  <c r="K9" i="1"/>
  <c r="J9" i="1"/>
  <c r="I9" i="1"/>
  <c r="M8" i="1"/>
  <c r="L8" i="1"/>
  <c r="K8" i="1"/>
  <c r="J8" i="1"/>
  <c r="I8" i="1"/>
  <c r="S7" i="1"/>
  <c r="R7" i="1"/>
  <c r="Q7" i="1"/>
  <c r="P7" i="1"/>
  <c r="P8" i="1" s="1"/>
  <c r="O7" i="1"/>
  <c r="S8" i="1" s="1"/>
  <c r="M7" i="1"/>
  <c r="L7" i="1"/>
  <c r="K7" i="1"/>
  <c r="J7" i="1"/>
  <c r="I7" i="1"/>
  <c r="Y6" i="1"/>
  <c r="X6" i="1"/>
  <c r="W6" i="1"/>
  <c r="V6" i="1"/>
  <c r="M6" i="1"/>
  <c r="L6" i="1"/>
  <c r="K6" i="1"/>
  <c r="J6" i="1"/>
  <c r="I6" i="1"/>
  <c r="M5" i="1"/>
  <c r="L5" i="1"/>
  <c r="K5" i="1"/>
  <c r="J5" i="1"/>
  <c r="I5" i="1"/>
  <c r="M4" i="1"/>
  <c r="L4" i="1"/>
  <c r="K4" i="1"/>
  <c r="J4" i="1"/>
  <c r="I4" i="1"/>
  <c r="M3" i="1"/>
  <c r="L3" i="1"/>
  <c r="K3" i="1"/>
  <c r="J3" i="1"/>
  <c r="I3" i="1"/>
  <c r="Q8" i="1" l="1"/>
  <c r="O8" i="1"/>
  <c r="R8" i="1"/>
  <c r="R20" i="1"/>
</calcChain>
</file>

<file path=xl/sharedStrings.xml><?xml version="1.0" encoding="utf-8"?>
<sst xmlns="http://schemas.openxmlformats.org/spreadsheetml/2006/main" count="43" uniqueCount="18">
  <si>
    <t>cfu/ml</t>
  </si>
  <si>
    <t>Log cfu/ml</t>
  </si>
  <si>
    <t>Average log cfu/ ml per REP</t>
  </si>
  <si>
    <r>
      <t>% Relative displacement of</t>
    </r>
    <r>
      <rPr>
        <b/>
        <i/>
        <sz val="12"/>
        <color theme="1"/>
        <rFont val="Times New Roman"/>
        <family val="1"/>
      </rPr>
      <t xml:space="preserve"> L. monocytogenes</t>
    </r>
  </si>
  <si>
    <t>LM</t>
  </si>
  <si>
    <t>LbcWT</t>
  </si>
  <si>
    <t>LbcV</t>
  </si>
  <si>
    <t>LbcInlAB</t>
  </si>
  <si>
    <t>LbcLAP</t>
  </si>
  <si>
    <t>Trail 1</t>
  </si>
  <si>
    <t>Rep 1</t>
  </si>
  <si>
    <t>Rep 2</t>
  </si>
  <si>
    <t>Rep 3</t>
  </si>
  <si>
    <t>Rep 4</t>
  </si>
  <si>
    <t>Average</t>
  </si>
  <si>
    <t>Trial 2</t>
  </si>
  <si>
    <t>Trial 3</t>
  </si>
  <si>
    <t>Trial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</si>
</sst>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11" fontId="3" fillId="0" borderId="1" xfId="0" applyNumberFormat="1" applyFont="1" applyBorder="1"/>
    <xf numFmtId="11" fontId="3" fillId="0" borderId="0" xfId="0" applyNumberFormat="1" applyFont="1" applyBorder="1"/>
    <xf numFmtId="0" fontId="3" fillId="0" borderId="0" xfId="0" applyFont="1"/>
    <xf numFmtId="11" fontId="3" fillId="0" borderId="0" xfId="0" applyNumberFormat="1" applyFont="1"/>
    <xf numFmtId="1" fontId="3" fillId="0" borderId="0" xfId="0" applyNumberFormat="1" applyFont="1"/>
    <xf numFmtId="11" fontId="1" fillId="0" borderId="0" xfId="0" applyNumberFormat="1" applyFont="1"/>
    <xf numFmtId="164" fontId="3" fillId="0" borderId="0" xfId="0" applyNumberFormat="1" applyFont="1"/>
    <xf numFmtId="164" fontId="1" fillId="0" borderId="0" xfId="0" applyNumberFormat="1" applyFont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0"/>
  <sheetViews>
    <sheetView tabSelected="1" topLeftCell="K1" workbookViewId="0">
      <selection activeCell="U6" sqref="U6"/>
    </sheetView>
  </sheetViews>
  <sheetFormatPr defaultColWidth="9.140625" defaultRowHeight="15.75" x14ac:dyDescent="0.25"/>
  <cols>
    <col min="1" max="1" width="7.140625" style="16" bestFit="1" customWidth="1"/>
    <col min="2" max="2" width="6.42578125" style="16" bestFit="1" customWidth="1"/>
    <col min="3" max="6" width="9.85546875" style="10" bestFit="1" customWidth="1"/>
    <col min="7" max="7" width="9.85546875" style="10" customWidth="1"/>
    <col min="8" max="8" width="9.140625" style="10"/>
    <col min="9" max="12" width="13.7109375" style="10" bestFit="1" customWidth="1"/>
    <col min="13" max="13" width="13.7109375" style="10" customWidth="1"/>
    <col min="14" max="14" width="9.85546875" style="10" bestFit="1" customWidth="1"/>
    <col min="15" max="18" width="13.7109375" style="10" bestFit="1" customWidth="1"/>
    <col min="19" max="19" width="13.7109375" style="10" customWidth="1"/>
    <col min="20" max="20" width="12.85546875" style="10" customWidth="1"/>
    <col min="21" max="21" width="8.28515625" style="10" bestFit="1" customWidth="1"/>
    <col min="22" max="22" width="10.7109375" style="10" bestFit="1" customWidth="1"/>
    <col min="23" max="23" width="13.7109375" style="10" bestFit="1" customWidth="1"/>
    <col min="24" max="24" width="14.7109375" style="10" bestFit="1" customWidth="1"/>
    <col min="25" max="25" width="13.7109375" style="10" bestFit="1" customWidth="1"/>
    <col min="26" max="16384" width="9.140625" style="10"/>
  </cols>
  <sheetData>
    <row r="1" spans="1:26" s="1" customFormat="1" ht="15.6" customHeight="1" x14ac:dyDescent="0.25">
      <c r="A1" s="18" t="s">
        <v>0</v>
      </c>
      <c r="B1" s="18"/>
      <c r="C1" s="18"/>
      <c r="D1" s="18"/>
      <c r="E1" s="18"/>
      <c r="F1" s="18"/>
      <c r="G1" s="18"/>
      <c r="I1" s="19" t="s">
        <v>1</v>
      </c>
      <c r="J1" s="19"/>
      <c r="K1" s="19"/>
      <c r="L1" s="19"/>
      <c r="M1" s="19"/>
      <c r="O1" s="19" t="s">
        <v>2</v>
      </c>
      <c r="P1" s="19"/>
      <c r="Q1" s="19"/>
      <c r="R1" s="19"/>
      <c r="S1" s="19"/>
      <c r="T1" s="2"/>
      <c r="U1" s="19" t="s">
        <v>3</v>
      </c>
      <c r="V1" s="19"/>
      <c r="W1" s="19"/>
      <c r="X1" s="19"/>
      <c r="Y1" s="19"/>
      <c r="Z1" s="19"/>
    </row>
    <row r="2" spans="1:26" s="6" customFormat="1" x14ac:dyDescent="0.25">
      <c r="A2" s="3"/>
      <c r="B2" s="3"/>
      <c r="C2" s="4" t="s">
        <v>4</v>
      </c>
      <c r="D2" s="4" t="s">
        <v>5</v>
      </c>
      <c r="E2" s="4" t="s">
        <v>6</v>
      </c>
      <c r="F2" s="4" t="s">
        <v>7</v>
      </c>
      <c r="G2" s="5" t="s">
        <v>8</v>
      </c>
      <c r="I2" s="6" t="s">
        <v>4</v>
      </c>
      <c r="J2" s="6" t="s">
        <v>5</v>
      </c>
      <c r="K2" s="6" t="s">
        <v>6</v>
      </c>
      <c r="L2" s="6" t="s">
        <v>7</v>
      </c>
      <c r="M2" s="6" t="s">
        <v>8</v>
      </c>
      <c r="O2" s="6" t="s">
        <v>4</v>
      </c>
      <c r="P2" s="6" t="s">
        <v>5</v>
      </c>
      <c r="Q2" s="6" t="s">
        <v>6</v>
      </c>
      <c r="R2" s="6" t="s">
        <v>7</v>
      </c>
      <c r="S2" s="6" t="s">
        <v>8</v>
      </c>
      <c r="V2" s="6" t="s">
        <v>4</v>
      </c>
      <c r="W2" s="6" t="s">
        <v>5</v>
      </c>
      <c r="X2" s="6" t="s">
        <v>6</v>
      </c>
      <c r="Y2" s="6" t="s">
        <v>7</v>
      </c>
      <c r="Z2" s="6" t="s">
        <v>8</v>
      </c>
    </row>
    <row r="3" spans="1:26" x14ac:dyDescent="0.25">
      <c r="A3" s="17" t="s">
        <v>9</v>
      </c>
      <c r="B3" s="7" t="s">
        <v>10</v>
      </c>
      <c r="C3" s="8">
        <v>2800000</v>
      </c>
      <c r="D3" s="8">
        <v>2200000</v>
      </c>
      <c r="E3" s="8">
        <v>2030000</v>
      </c>
      <c r="F3" s="8">
        <v>1890000</v>
      </c>
      <c r="G3" s="9">
        <v>1310000</v>
      </c>
      <c r="I3" s="10">
        <f t="shared" ref="I3:M14" si="0">LOG(C3)</f>
        <v>6.4471580313422194</v>
      </c>
      <c r="J3" s="10">
        <f t="shared" si="0"/>
        <v>6.3424226808222066</v>
      </c>
      <c r="K3" s="10">
        <f t="shared" si="0"/>
        <v>6.3074960379132126</v>
      </c>
      <c r="L3" s="10">
        <f t="shared" si="0"/>
        <v>6.2764618041732438</v>
      </c>
      <c r="M3" s="10">
        <f t="shared" si="0"/>
        <v>6.1172712956557644</v>
      </c>
      <c r="N3" s="11"/>
      <c r="O3" s="10">
        <v>6.4471580313422194</v>
      </c>
      <c r="P3" s="10">
        <v>6.3424226808222066</v>
      </c>
      <c r="Q3" s="10">
        <v>6.3074960379132126</v>
      </c>
      <c r="R3" s="11">
        <v>6.2764618041732438</v>
      </c>
      <c r="S3" s="10">
        <v>6.1172712956557644</v>
      </c>
      <c r="U3" s="10" t="s">
        <v>17</v>
      </c>
      <c r="V3" s="10">
        <v>100</v>
      </c>
      <c r="W3" s="10">
        <v>98.923641286206021</v>
      </c>
      <c r="X3" s="10">
        <v>99.00291841236087</v>
      </c>
      <c r="Y3" s="10">
        <v>96.272538736776838</v>
      </c>
      <c r="Z3" s="10">
        <v>96.388099070907458</v>
      </c>
    </row>
    <row r="4" spans="1:26" x14ac:dyDescent="0.25">
      <c r="A4" s="17"/>
      <c r="B4" s="7" t="s">
        <v>11</v>
      </c>
      <c r="C4" s="8">
        <v>2530000</v>
      </c>
      <c r="D4" s="8">
        <v>2340000</v>
      </c>
      <c r="E4" s="8">
        <v>2470000</v>
      </c>
      <c r="F4" s="8">
        <v>1230000</v>
      </c>
      <c r="G4" s="9">
        <v>1510000</v>
      </c>
      <c r="I4" s="10">
        <f t="shared" si="0"/>
        <v>6.4031205211758175</v>
      </c>
      <c r="J4" s="10">
        <f t="shared" si="0"/>
        <v>6.3692158574101425</v>
      </c>
      <c r="K4" s="10">
        <f t="shared" si="0"/>
        <v>6.3926969532596658</v>
      </c>
      <c r="L4" s="10">
        <f t="shared" si="0"/>
        <v>6.0899051114393981</v>
      </c>
      <c r="M4" s="10">
        <f t="shared" si="0"/>
        <v>6.1789769472931697</v>
      </c>
      <c r="N4" s="11"/>
      <c r="O4" s="10">
        <v>6.4031205211758175</v>
      </c>
      <c r="P4" s="10">
        <v>6.3692158574101425</v>
      </c>
      <c r="Q4" s="10">
        <v>6.3926969532596658</v>
      </c>
      <c r="R4" s="11">
        <v>6.0899051114393981</v>
      </c>
      <c r="S4" s="10">
        <v>6.1789769472931697</v>
      </c>
      <c r="U4" s="10" t="s">
        <v>15</v>
      </c>
      <c r="V4" s="10">
        <v>100</v>
      </c>
      <c r="W4" s="10">
        <v>98.367100780082922</v>
      </c>
      <c r="X4" s="10">
        <v>98.746474355983779</v>
      </c>
      <c r="Y4" s="10">
        <v>97.492493370547137</v>
      </c>
      <c r="Z4" s="10">
        <v>97.356796521089279</v>
      </c>
    </row>
    <row r="5" spans="1:26" x14ac:dyDescent="0.25">
      <c r="A5" s="17"/>
      <c r="B5" s="7" t="s">
        <v>12</v>
      </c>
      <c r="C5" s="8">
        <v>2040000</v>
      </c>
      <c r="D5" s="8">
        <v>1850000</v>
      </c>
      <c r="E5" s="8">
        <v>1990000</v>
      </c>
      <c r="F5" s="8">
        <v>1440000</v>
      </c>
      <c r="G5" s="9">
        <v>1470000</v>
      </c>
      <c r="I5" s="10">
        <f t="shared" si="0"/>
        <v>6.3096301674258983</v>
      </c>
      <c r="J5" s="10">
        <f t="shared" si="0"/>
        <v>6.2671717284030137</v>
      </c>
      <c r="K5" s="10">
        <f t="shared" si="0"/>
        <v>6.2988530764097064</v>
      </c>
      <c r="L5" s="10">
        <f t="shared" si="0"/>
        <v>6.1583624920952493</v>
      </c>
      <c r="M5" s="10">
        <f t="shared" si="0"/>
        <v>6.1673173347481764</v>
      </c>
      <c r="N5" s="11"/>
      <c r="O5" s="10">
        <v>6.3096301674258983</v>
      </c>
      <c r="P5" s="10">
        <v>6.2671717284030137</v>
      </c>
      <c r="Q5" s="10">
        <v>6.2988530764097064</v>
      </c>
      <c r="R5" s="11">
        <v>6.1583624920952493</v>
      </c>
      <c r="S5" s="10">
        <v>6.1673173347481764</v>
      </c>
      <c r="U5" s="10" t="s">
        <v>16</v>
      </c>
      <c r="V5" s="10">
        <v>100</v>
      </c>
      <c r="W5" s="10">
        <v>98.124972350861498</v>
      </c>
      <c r="X5" s="10">
        <v>98.346636199800173</v>
      </c>
      <c r="Y5" s="10">
        <v>97.554404514566954</v>
      </c>
      <c r="Z5" s="10">
        <v>96.96852081941536</v>
      </c>
    </row>
    <row r="6" spans="1:26" x14ac:dyDescent="0.25">
      <c r="A6" s="17"/>
      <c r="B6" s="7" t="s">
        <v>13</v>
      </c>
      <c r="C6" s="8">
        <v>2320000</v>
      </c>
      <c r="D6" s="8">
        <v>1870000</v>
      </c>
      <c r="E6" s="8">
        <v>1870000</v>
      </c>
      <c r="F6" s="8">
        <v>1120000</v>
      </c>
      <c r="G6" s="9">
        <v>1380000</v>
      </c>
      <c r="I6" s="10">
        <f t="shared" si="0"/>
        <v>6.3654879848908994</v>
      </c>
      <c r="J6" s="10">
        <f t="shared" si="0"/>
        <v>6.2718416065364986</v>
      </c>
      <c r="K6" s="10">
        <f t="shared" si="0"/>
        <v>6.2718416065364986</v>
      </c>
      <c r="L6" s="10">
        <f t="shared" si="0"/>
        <v>6.0492180226701819</v>
      </c>
      <c r="M6" s="10">
        <f t="shared" si="0"/>
        <v>6.1398790864012369</v>
      </c>
      <c r="N6" s="11"/>
      <c r="O6" s="10">
        <v>6.3654879848908994</v>
      </c>
      <c r="P6" s="10">
        <v>6.2718416065364986</v>
      </c>
      <c r="Q6" s="10">
        <v>6.2718416065364986</v>
      </c>
      <c r="R6" s="11">
        <v>6.0492180226701819</v>
      </c>
      <c r="S6" s="10">
        <v>6.1398790864012369</v>
      </c>
      <c r="U6" s="10" t="s">
        <v>14</v>
      </c>
      <c r="V6" s="12">
        <f>AVERAGE(V3:V5)</f>
        <v>100</v>
      </c>
      <c r="W6" s="12">
        <f t="shared" ref="W6:Y6" si="1">AVERAGE(W3:W5)</f>
        <v>98.471904805716804</v>
      </c>
      <c r="X6" s="12">
        <f t="shared" si="1"/>
        <v>98.698676322714945</v>
      </c>
      <c r="Y6" s="12">
        <f t="shared" si="1"/>
        <v>97.106478873963638</v>
      </c>
    </row>
    <row r="7" spans="1:26" x14ac:dyDescent="0.25">
      <c r="A7" s="17" t="s">
        <v>15</v>
      </c>
      <c r="B7" s="7" t="s">
        <v>10</v>
      </c>
      <c r="C7" s="8">
        <v>2420000</v>
      </c>
      <c r="D7" s="8">
        <v>1830000</v>
      </c>
      <c r="E7" s="8">
        <v>2330000</v>
      </c>
      <c r="F7" s="8">
        <v>1780000</v>
      </c>
      <c r="G7" s="9">
        <v>1790000</v>
      </c>
      <c r="I7" s="10">
        <f t="shared" si="0"/>
        <v>6.3838153659804311</v>
      </c>
      <c r="J7" s="10">
        <f t="shared" si="0"/>
        <v>6.2624510897304297</v>
      </c>
      <c r="K7" s="10">
        <f t="shared" si="0"/>
        <v>6.3673559210260189</v>
      </c>
      <c r="L7" s="10">
        <f t="shared" si="0"/>
        <v>6.2504200023088936</v>
      </c>
      <c r="M7" s="10">
        <f t="shared" si="0"/>
        <v>6.2528530309798933</v>
      </c>
      <c r="O7" s="13">
        <f>AVERAGE(O3:O6)</f>
        <v>6.3813491762087082</v>
      </c>
      <c r="P7" s="13">
        <f t="shared" ref="P7:S7" si="2">AVERAGE(P3:P6)</f>
        <v>6.3126629682929654</v>
      </c>
      <c r="Q7" s="13">
        <f t="shared" si="2"/>
        <v>6.3177219185297702</v>
      </c>
      <c r="R7" s="13">
        <f>AVERAGE(R3:R6)</f>
        <v>6.1434868575945183</v>
      </c>
      <c r="S7" s="13">
        <f t="shared" si="2"/>
        <v>6.1508611660245869</v>
      </c>
      <c r="T7" s="13"/>
    </row>
    <row r="8" spans="1:26" x14ac:dyDescent="0.25">
      <c r="A8" s="17"/>
      <c r="B8" s="7" t="s">
        <v>11</v>
      </c>
      <c r="C8" s="8">
        <v>2310000</v>
      </c>
      <c r="D8" s="8">
        <v>1970000</v>
      </c>
      <c r="E8" s="8">
        <v>2410000</v>
      </c>
      <c r="F8" s="8">
        <v>1910000</v>
      </c>
      <c r="G8" s="9">
        <v>1750000</v>
      </c>
      <c r="I8" s="10">
        <f t="shared" si="0"/>
        <v>6.363611979892144</v>
      </c>
      <c r="J8" s="10">
        <f t="shared" si="0"/>
        <v>6.2944662261615933</v>
      </c>
      <c r="K8" s="10">
        <f t="shared" si="0"/>
        <v>6.3820170425748683</v>
      </c>
      <c r="L8" s="10">
        <f t="shared" si="0"/>
        <v>6.2810333672477272</v>
      </c>
      <c r="M8" s="10">
        <f t="shared" si="0"/>
        <v>6.2430380486862944</v>
      </c>
      <c r="N8" s="14"/>
      <c r="O8" s="15">
        <f>(O7/O7)*100</f>
        <v>100</v>
      </c>
      <c r="P8" s="15">
        <f>(P7/O7)*100</f>
        <v>98.923641286206021</v>
      </c>
      <c r="Q8" s="15">
        <f>(Q7/O7)*100</f>
        <v>99.00291841236087</v>
      </c>
      <c r="R8" s="15">
        <f>(R7/O7)*100</f>
        <v>96.272538736776838</v>
      </c>
      <c r="S8" s="15">
        <f>(S7/O7)*100</f>
        <v>96.388099070907458</v>
      </c>
      <c r="T8" s="15"/>
    </row>
    <row r="9" spans="1:26" x14ac:dyDescent="0.25">
      <c r="A9" s="17"/>
      <c r="B9" s="7" t="s">
        <v>12</v>
      </c>
      <c r="C9" s="8">
        <v>2590000</v>
      </c>
      <c r="D9" s="8">
        <v>1890000</v>
      </c>
      <c r="E9" s="8">
        <v>2010000</v>
      </c>
      <c r="F9" s="8">
        <v>1670000</v>
      </c>
      <c r="G9" s="9">
        <v>1620000</v>
      </c>
      <c r="I9" s="10">
        <f t="shared" si="0"/>
        <v>6.4132997640812519</v>
      </c>
      <c r="J9" s="10">
        <f t="shared" si="0"/>
        <v>6.2764618041732438</v>
      </c>
      <c r="K9" s="10">
        <f t="shared" si="0"/>
        <v>6.3031960574204886</v>
      </c>
      <c r="L9" s="10">
        <f t="shared" si="0"/>
        <v>6.2227164711475833</v>
      </c>
      <c r="M9" s="10">
        <f t="shared" si="0"/>
        <v>6.2095150145426308</v>
      </c>
      <c r="O9" s="10">
        <v>6.3838153659804311</v>
      </c>
      <c r="P9" s="10">
        <v>6.2624510897304297</v>
      </c>
      <c r="Q9" s="10">
        <v>6.3673559210260189</v>
      </c>
      <c r="R9" s="10">
        <v>6.2504200023088936</v>
      </c>
      <c r="S9" s="10">
        <v>6.2528530309798933</v>
      </c>
    </row>
    <row r="10" spans="1:26" x14ac:dyDescent="0.25">
      <c r="A10" s="17"/>
      <c r="B10" s="7" t="s">
        <v>13</v>
      </c>
      <c r="C10" s="8">
        <v>2610000</v>
      </c>
      <c r="D10" s="8">
        <v>2120000</v>
      </c>
      <c r="E10" s="8">
        <v>1960000</v>
      </c>
      <c r="F10" s="8">
        <v>1520000</v>
      </c>
      <c r="G10" s="9">
        <v>1570000</v>
      </c>
      <c r="I10" s="10">
        <f t="shared" si="0"/>
        <v>6.4166405073382808</v>
      </c>
      <c r="J10" s="10">
        <f t="shared" si="0"/>
        <v>6.3263358609287517</v>
      </c>
      <c r="K10" s="10">
        <f t="shared" si="0"/>
        <v>6.2922560713564764</v>
      </c>
      <c r="L10" s="10">
        <f t="shared" si="0"/>
        <v>6.1818435879447726</v>
      </c>
      <c r="M10" s="10">
        <f t="shared" si="0"/>
        <v>6.195899652409234</v>
      </c>
      <c r="O10" s="10">
        <v>6.363611979892144</v>
      </c>
      <c r="P10" s="10">
        <v>6.2944662261615933</v>
      </c>
      <c r="Q10" s="10">
        <v>6.3820170425748683</v>
      </c>
      <c r="R10" s="10">
        <v>6.2810333672477272</v>
      </c>
      <c r="S10" s="10">
        <v>6.2430380486862944</v>
      </c>
    </row>
    <row r="11" spans="1:26" x14ac:dyDescent="0.25">
      <c r="A11" s="17" t="s">
        <v>16</v>
      </c>
      <c r="B11" s="7" t="s">
        <v>10</v>
      </c>
      <c r="C11" s="8">
        <v>2510000</v>
      </c>
      <c r="D11" s="8">
        <v>2120000</v>
      </c>
      <c r="E11" s="8">
        <v>2230000</v>
      </c>
      <c r="F11" s="8">
        <v>1930000</v>
      </c>
      <c r="G11" s="9">
        <v>1700000</v>
      </c>
      <c r="I11" s="10">
        <f t="shared" si="0"/>
        <v>6.3996737214810384</v>
      </c>
      <c r="J11" s="10">
        <f t="shared" si="0"/>
        <v>6.3263358609287517</v>
      </c>
      <c r="K11" s="10">
        <f t="shared" si="0"/>
        <v>6.3483048630481607</v>
      </c>
      <c r="L11" s="10">
        <f t="shared" si="0"/>
        <v>6.2855573090077739</v>
      </c>
      <c r="M11" s="10">
        <f t="shared" si="0"/>
        <v>6.2304489213782741</v>
      </c>
      <c r="O11" s="10">
        <v>6.4132997640812519</v>
      </c>
      <c r="P11" s="10">
        <v>6.2764618041732438</v>
      </c>
      <c r="Q11" s="10">
        <v>6.3031960574204886</v>
      </c>
      <c r="R11" s="10">
        <v>6.2227164711475833</v>
      </c>
      <c r="S11" s="10">
        <v>6.2095150145426308</v>
      </c>
    </row>
    <row r="12" spans="1:26" x14ac:dyDescent="0.25">
      <c r="A12" s="17"/>
      <c r="B12" s="7" t="s">
        <v>11</v>
      </c>
      <c r="C12" s="8">
        <v>2610000</v>
      </c>
      <c r="D12" s="8">
        <v>2100000</v>
      </c>
      <c r="E12" s="8">
        <v>2170000</v>
      </c>
      <c r="F12" s="8">
        <v>1880000</v>
      </c>
      <c r="G12" s="9">
        <v>1600000</v>
      </c>
      <c r="I12" s="10">
        <f t="shared" si="0"/>
        <v>6.4166405073382808</v>
      </c>
      <c r="J12" s="10">
        <f t="shared" si="0"/>
        <v>6.3222192947339195</v>
      </c>
      <c r="K12" s="10">
        <f t="shared" si="0"/>
        <v>6.3364597338485291</v>
      </c>
      <c r="L12" s="10">
        <f t="shared" si="0"/>
        <v>6.2741578492636796</v>
      </c>
      <c r="M12" s="10">
        <f t="shared" si="0"/>
        <v>6.204119982655925</v>
      </c>
      <c r="O12" s="10">
        <v>6.4166405073382808</v>
      </c>
      <c r="P12" s="10">
        <v>6.3263358609287517</v>
      </c>
      <c r="Q12" s="10">
        <v>6.2922560713564764</v>
      </c>
      <c r="R12" s="10">
        <v>6.1818435879447726</v>
      </c>
      <c r="S12" s="10">
        <v>6.195899652409234</v>
      </c>
    </row>
    <row r="13" spans="1:26" x14ac:dyDescent="0.25">
      <c r="A13" s="17"/>
      <c r="B13" s="7" t="s">
        <v>12</v>
      </c>
      <c r="C13" s="8">
        <v>2830000</v>
      </c>
      <c r="D13" s="8">
        <v>1930000</v>
      </c>
      <c r="E13" s="8">
        <v>1890000</v>
      </c>
      <c r="F13" s="8">
        <v>1830000</v>
      </c>
      <c r="G13" s="9">
        <v>1630000</v>
      </c>
      <c r="I13" s="10">
        <f t="shared" si="0"/>
        <v>6.4517864355242907</v>
      </c>
      <c r="J13" s="10">
        <f t="shared" si="0"/>
        <v>6.2855573090077739</v>
      </c>
      <c r="K13" s="10">
        <f t="shared" si="0"/>
        <v>6.2764618041732438</v>
      </c>
      <c r="L13" s="10">
        <f t="shared" si="0"/>
        <v>6.2624510897304297</v>
      </c>
      <c r="M13" s="10">
        <f t="shared" si="0"/>
        <v>6.2121876044039581</v>
      </c>
      <c r="O13" s="1">
        <f>AVERAGE(O9:O12)</f>
        <v>6.3943419043230261</v>
      </c>
      <c r="P13" s="1">
        <f t="shared" ref="P13:S13" si="3">AVERAGE(P9:P12)</f>
        <v>6.2899287452485044</v>
      </c>
      <c r="Q13" s="1">
        <f t="shared" si="3"/>
        <v>6.3362062730944633</v>
      </c>
      <c r="R13" s="1">
        <f>AVERAGE(R9:R12)</f>
        <v>6.2340033571622442</v>
      </c>
      <c r="S13" s="1">
        <f t="shared" si="3"/>
        <v>6.2253264366545134</v>
      </c>
      <c r="T13" s="1"/>
    </row>
    <row r="14" spans="1:26" x14ac:dyDescent="0.25">
      <c r="A14" s="17"/>
      <c r="B14" s="7" t="s">
        <v>13</v>
      </c>
      <c r="C14" s="8">
        <v>2570000</v>
      </c>
      <c r="D14" s="8">
        <v>1830000</v>
      </c>
      <c r="E14" s="8">
        <v>1960000</v>
      </c>
      <c r="F14" s="8">
        <v>1690000</v>
      </c>
      <c r="G14" s="9">
        <v>1790000</v>
      </c>
      <c r="I14" s="10">
        <f t="shared" si="0"/>
        <v>6.4099331233312942</v>
      </c>
      <c r="J14" s="10">
        <f t="shared" si="0"/>
        <v>6.2624510897304297</v>
      </c>
      <c r="K14" s="10">
        <f t="shared" si="0"/>
        <v>6.2922560713564764</v>
      </c>
      <c r="L14" s="10">
        <f t="shared" si="0"/>
        <v>6.2278867046136739</v>
      </c>
      <c r="M14" s="10">
        <f t="shared" si="0"/>
        <v>6.2528530309798933</v>
      </c>
      <c r="O14" s="1">
        <f>(O13/O13)*100</f>
        <v>100</v>
      </c>
      <c r="P14" s="1">
        <f>(P13/O13)*100</f>
        <v>98.367100780082922</v>
      </c>
      <c r="Q14" s="1">
        <f>(Q13/O12)*100</f>
        <v>98.746474355983779</v>
      </c>
      <c r="R14" s="1">
        <f>(R13/O13)*100</f>
        <v>97.492493370547137</v>
      </c>
      <c r="S14" s="1">
        <f>(S13/O13)*100</f>
        <v>97.356796521089279</v>
      </c>
      <c r="T14" s="1"/>
    </row>
    <row r="15" spans="1:26" x14ac:dyDescent="0.25">
      <c r="C15" s="11"/>
      <c r="D15" s="11"/>
      <c r="E15" s="11"/>
      <c r="F15" s="11"/>
      <c r="G15" s="11"/>
      <c r="O15" s="10">
        <v>6.3996737214810384</v>
      </c>
      <c r="P15" s="10">
        <v>6.3263358609287517</v>
      </c>
      <c r="Q15" s="10">
        <v>6.3483048630481607</v>
      </c>
      <c r="R15" s="10">
        <v>6.2855573090077739</v>
      </c>
      <c r="S15" s="10">
        <v>6.2304489213782741</v>
      </c>
    </row>
    <row r="16" spans="1:26" x14ac:dyDescent="0.25">
      <c r="C16" s="11"/>
      <c r="D16" s="11"/>
      <c r="E16" s="11"/>
      <c r="F16" s="11"/>
      <c r="G16" s="11"/>
      <c r="O16" s="10">
        <v>6.4166405073382808</v>
      </c>
      <c r="P16" s="10">
        <v>6.3222192947339195</v>
      </c>
      <c r="Q16" s="10">
        <v>6.3364597338485291</v>
      </c>
      <c r="R16" s="10">
        <v>6.2741578492636796</v>
      </c>
      <c r="S16" s="10">
        <v>6.204119982655925</v>
      </c>
    </row>
    <row r="17" spans="3:20" x14ac:dyDescent="0.25">
      <c r="C17" s="11"/>
      <c r="D17" s="11"/>
      <c r="E17" s="11"/>
      <c r="F17" s="11"/>
      <c r="G17" s="11"/>
      <c r="O17" s="10">
        <v>6.4517864355242907</v>
      </c>
      <c r="P17" s="10">
        <v>6.2855573090077739</v>
      </c>
      <c r="Q17" s="10">
        <v>6.2764618041732438</v>
      </c>
      <c r="R17" s="10">
        <v>6.2624510897304297</v>
      </c>
      <c r="S17" s="10">
        <v>6.2121876044039581</v>
      </c>
    </row>
    <row r="18" spans="3:20" x14ac:dyDescent="0.25">
      <c r="F18" s="11"/>
      <c r="O18" s="10">
        <v>6.4099331233312942</v>
      </c>
      <c r="P18" s="10">
        <v>6.2624510897304297</v>
      </c>
      <c r="Q18" s="10">
        <v>6.2922560713564764</v>
      </c>
      <c r="R18" s="10">
        <v>6.2278867046136739</v>
      </c>
      <c r="S18" s="10">
        <v>6.2528530309798933</v>
      </c>
    </row>
    <row r="19" spans="3:20" x14ac:dyDescent="0.25">
      <c r="F19" s="11"/>
      <c r="O19" s="1">
        <f>AVERAGE(O15:O18)</f>
        <v>6.4195084469187265</v>
      </c>
      <c r="P19" s="1">
        <f t="shared" ref="P19:S19" si="4">AVERAGE(P15:P18)</f>
        <v>6.2991408886002187</v>
      </c>
      <c r="Q19" s="1">
        <f t="shared" si="4"/>
        <v>6.3133706181066023</v>
      </c>
      <c r="R19" s="1">
        <f>AVERAGE(R15:R18)</f>
        <v>6.2625132381538897</v>
      </c>
      <c r="S19" s="1">
        <f t="shared" si="4"/>
        <v>6.2249023848545129</v>
      </c>
      <c r="T19" s="1"/>
    </row>
    <row r="20" spans="3:20" x14ac:dyDescent="0.25">
      <c r="O20" s="1">
        <f>(O19/O19)*100</f>
        <v>100</v>
      </c>
      <c r="P20" s="1">
        <f>(P19/O19)*100</f>
        <v>98.124972350861498</v>
      </c>
      <c r="Q20" s="1">
        <f>(Q19/O19)*100</f>
        <v>98.346636199800173</v>
      </c>
      <c r="R20" s="1">
        <f>(R19/O19)*100</f>
        <v>97.554404514566954</v>
      </c>
      <c r="S20" s="1">
        <f>(S19/O19)*100</f>
        <v>96.96852081941536</v>
      </c>
      <c r="T20" s="1"/>
    </row>
  </sheetData>
  <mergeCells count="7">
    <mergeCell ref="A11:A14"/>
    <mergeCell ref="A1:G1"/>
    <mergeCell ref="I1:M1"/>
    <mergeCell ref="O1:S1"/>
    <mergeCell ref="U1:Z1"/>
    <mergeCell ref="A3:A6"/>
    <mergeCell ref="A7:A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Displacement of adhesion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Mrs. HJ Jansen van Vuuren</cp:lastModifiedBy>
  <dcterms:created xsi:type="dcterms:W3CDTF">2019-07-03T12:19:44Z</dcterms:created>
  <dcterms:modified xsi:type="dcterms:W3CDTF">2020-07-13T14:27:46Z</dcterms:modified>
</cp:coreProperties>
</file>